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rn\竜王町\0110上下水道課\水道係\06 経営比較分析表\令和元年度決算分\02 回答\"/>
    </mc:Choice>
  </mc:AlternateContent>
  <workbookProtection workbookAlgorithmName="SHA-512" workbookHashValue="IM8IDv6LYN81cSQTzsIRsjYpNescm7a7etdKxhthYrx6Xe3PHg/lhcQVJUWXCuXvTJ7w+2wdCkTYiEQ3lSB8IQ==" workbookSaltValue="Wh91V00rEoPUO7DwevC+a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<sst xmlns="http://schemas.openxmlformats.org/spreadsheetml/2006/main" count="228" uniqueCount="113">
  <si>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</si>
  <si>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</si>
  <si>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</si>
  <si>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</si>
  <si>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</si>
  <si>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</si>
  <si>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</si>
  <si>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</si>
  <si>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</si>
  <si>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</si>
  <si>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</si>
  <si>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</si>
  <si>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</si>
  <si>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</si>
  <si>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</si>
  <si>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</si>
  <si>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</si>
  <si>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</si>
  <si>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</si>
  <si>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</si>
  <si>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</si>
  <si>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</si>
  <si>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</si>
  <si>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</si>
  <si>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</si>
  <si>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</si>
  <si>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</si>
  <si>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</si>
  <si>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</si>
  <si>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</si>
  <si>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</si>
  <si>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</si>
  <si>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</si>
  <si>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</si>
  <si>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</si>
  <si>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</si>
  <si>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</si>
  <si>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</si>
  <si>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</si>
  <si>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</si>
  <si>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</si>
  <si>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</si>
  <si>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</si>
  <si>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</si>
  <si>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</si>
  <si>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</si>
  <si>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</si>
  <si>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</si>
  <si>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</si>
  <si>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</si>
  <si>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</si>
  <si>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</si>
  <si>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</si>
  <si>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</si>
  <si>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</si>
  <si>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</si>
  <si>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</si>
  <si>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</si>
  <si>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</si>
  <si>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</si>
  <si>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</si>
  <si>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</si>
  <si>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</si>
  <si>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</si>
  <si>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</si>
  <si>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</si>
  <si>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</si>
  <si>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</si>
  <si>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</si>
  <si>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</si>
  <si>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</si>
  <si>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</si>
  <si>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</si>
  <si>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</si>
  <si>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</si>
  <si>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</si>
  <si>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</si>
  <si>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</si>
  <si>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</si>
  <si>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</si>
  <si>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</si>
  <si>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</si>
  <si>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</si>
  <si>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</si>
  <si>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</si>
  <si>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</si>
  <si>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</si>
  <si>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</si>
  <si>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</si>
  <si>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</si>
  <si>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</si>
  <si>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</si>
  <si>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</si>
  <si>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</si>
  <si>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</si>
  <si>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</si>
  <si>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</si>
  <si>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</si>
  <si>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</si>
  <si>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</si>
  <si>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</si>
  <si>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</si>
  <si>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</si>
  <si>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</si>
  <si>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</si>
  <si>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</si>
  <si>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</si>
  <si>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</si>
  <si>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</si>
  <si>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</si>
  <si>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①有形固定資産減価償却率については、平均値と同水準であるが、今後の更新需要の増大に対し適切な更新を行っていく必要がある。
　②管路経年化率については、過去の新設事業により集中整備した管路が急速に経年管となり、これに見合う更新が行えていないため、平均値に比して高値となった。今後においても経年管の急速度は増嵩する傾向にあることから優先度、重要度等を踏まえた計画的な更新が求められる。
　③管路更新率については、配水管の布設替工事の一部を次年度に繰り越したことにより平均値と比して低値となった。また、例年（過年度）の管路更新率を全体需要値（40年更新：2.5％、60年更新：1.66％）と比して見た場合においても低値であり、更新すべきペースに依然遅れているものと評価できる。</t>
    <rPh sb="77" eb="79">
      <t>カコ</t>
    </rPh>
    <rPh sb="80" eb="82">
      <t>シンセツ</t>
    </rPh>
    <rPh sb="82" eb="84">
      <t>ジギョウ</t>
    </rPh>
    <rPh sb="87" eb="89">
      <t>シュウチュウ</t>
    </rPh>
    <rPh sb="89" eb="91">
      <t>セイビ</t>
    </rPh>
    <rPh sb="93" eb="95">
      <t>カンロ</t>
    </rPh>
    <rPh sb="96" eb="98">
      <t>キュウソク</t>
    </rPh>
    <rPh sb="99" eb="101">
      <t>ケイネン</t>
    </rPh>
    <rPh sb="101" eb="102">
      <t>カン</t>
    </rPh>
    <rPh sb="109" eb="111">
      <t>ミア</t>
    </rPh>
    <rPh sb="112" eb="114">
      <t>コウシン</t>
    </rPh>
    <rPh sb="115" eb="116">
      <t>オコナ</t>
    </rPh>
    <rPh sb="131" eb="132">
      <t>タカ</t>
    </rPh>
    <rPh sb="132" eb="133">
      <t>アタイ</t>
    </rPh>
    <rPh sb="145" eb="147">
      <t>ケイネン</t>
    </rPh>
    <rPh sb="147" eb="148">
      <t>カン</t>
    </rPh>
    <rPh sb="149" eb="150">
      <t>キュウ</t>
    </rPh>
    <rPh sb="150" eb="152">
      <t>ソクド</t>
    </rPh>
    <rPh sb="157" eb="159">
      <t>ケイコウ</t>
    </rPh>
    <rPh sb="238" eb="239">
      <t>ヒ</t>
    </rPh>
    <rPh sb="241" eb="243">
      <t>テイチ</t>
    </rPh>
    <rPh sb="251" eb="253">
      <t>レイネン</t>
    </rPh>
    <rPh sb="295" eb="296">
      <t>ヒ</t>
    </rPh>
    <phoneticPr fontId="4"/>
  </si>
  <si>
    <t xml:space="preserve">　①経常収支比率は100％を超えており、単年度では黒字経営であるものの⑤料金回収率が100％未満であることを踏まえた場合、料金収入以外の収入をもって利益が生じている財政状況のため、今後一層の費用の縮減および料金の見直しが求められる。なお、料金の見直しに当たっては、単年度収支のみならず、今後増嵩が見込まれる更新需要の財源確保のため、需要額を的確に見積もるとともに、当該額分を利益計上できるよう適切な設定が肝要である。
　②累積欠損金比率については、現在のところは未処理欠損金の計上はなく健全と評価できるが、今後水需要の減少による減収、更新需要の増大等による費用の増加が見込まれており、将来的に懸念がある。
　③流動比率については、100％を超えており、健全な状態にあるものと評価できる。
　④企業債残高対給水収益比率については、平均値に比して低値であるが、老朽化による管路の更新需要により増嵩することが見込まれており、これに応じた適切な借入れおよび料金設定を行っていく必要がある。
　⑤料金回収率については、類似団体平均値と比して高値となり改善傾向にある。これの主要因としては有収率（有収水量）の増加が挙げられる。ただし、全国平均値と比して低値であることから、今後においても一層の費用の縮減等を行っていく必要がある。
　⑥給水原価については、改善しているものの平均値に比して高い。高コストである理由の主要因として、本町の水道用水は全て県の用水供給事業から受け入れているが、これに係る費用（受水費）が総費用の約半分を占めていることが挙げられる。今後においては施設更新に伴う減価償却費、企業債利息等の増加が見込まれ、受水費と併せ今後の経営における固定的かつ長期的な課題として捉えている。
　⑦施設利用率については、平均値を下回る状況であり、給水人口規模により大きく左右される。工業団地の操業開始、新規住宅地の開発等増加要因もある一方、既存需要者における人口、一人当たり需要量の減少等懸念もある。
　⑧有収率については、近年平均値に比して高値であり、漏水調査や適切な量水器交換の成果が表れているものと考える。また、配水管の布設替工事の一部を次年度に繰り越したことにより、洗管作業等による水量の減少も有収率増加の要因に挙げられる。今後においても有収率の向上を目指す。
</t>
    <rPh sb="415" eb="416">
      <t>オウ</t>
    </rPh>
    <rPh sb="458" eb="460">
      <t>ルイジ</t>
    </rPh>
    <rPh sb="460" eb="462">
      <t>ダンタイ</t>
    </rPh>
    <rPh sb="462" eb="465">
      <t>ヘイキンチ</t>
    </rPh>
    <rPh sb="466" eb="467">
      <t>ヒ</t>
    </rPh>
    <rPh sb="469" eb="470">
      <t>タカ</t>
    </rPh>
    <rPh sb="470" eb="471">
      <t>アタイ</t>
    </rPh>
    <rPh sb="474" eb="476">
      <t>カイゼン</t>
    </rPh>
    <rPh sb="476" eb="478">
      <t>ケイコウ</t>
    </rPh>
    <rPh sb="485" eb="488">
      <t>シュヨウイン</t>
    </rPh>
    <rPh sb="492" eb="495">
      <t>ユウシュウリツ</t>
    </rPh>
    <rPh sb="496" eb="498">
      <t>ユウシュウ</t>
    </rPh>
    <rPh sb="498" eb="500">
      <t>スイリョウ</t>
    </rPh>
    <rPh sb="502" eb="504">
      <t>ゾウカ</t>
    </rPh>
    <rPh sb="505" eb="506">
      <t>ア</t>
    </rPh>
    <rPh sb="515" eb="517">
      <t>ゼンコク</t>
    </rPh>
    <rPh sb="517" eb="520">
      <t>ヘイキンチ</t>
    </rPh>
    <rPh sb="521" eb="522">
      <t>ヒ</t>
    </rPh>
    <rPh sb="524" eb="526">
      <t>テイチ</t>
    </rPh>
    <rPh sb="534" eb="536">
      <t>コンゴ</t>
    </rPh>
    <rPh sb="549" eb="550">
      <t>トウ</t>
    </rPh>
    <rPh sb="551" eb="552">
      <t>オコナ</t>
    </rPh>
    <rPh sb="556" eb="558">
      <t>ヒツヨウ</t>
    </rPh>
    <rPh sb="576" eb="578">
      <t>カイゼン</t>
    </rPh>
    <rPh sb="620" eb="621">
      <t>スベ</t>
    </rPh>
    <rPh sb="904" eb="905">
      <t>カンガ</t>
    </rPh>
    <rPh sb="911" eb="914">
      <t>ハイスイカン</t>
    </rPh>
    <rPh sb="915" eb="918">
      <t>フセツガ</t>
    </rPh>
    <rPh sb="918" eb="920">
      <t>コウジ</t>
    </rPh>
    <rPh sb="921" eb="923">
      <t>イチブ</t>
    </rPh>
    <rPh sb="924" eb="927">
      <t>ジネンド</t>
    </rPh>
    <rPh sb="928" eb="929">
      <t>ク</t>
    </rPh>
    <rPh sb="930" eb="931">
      <t>コ</t>
    </rPh>
    <rPh sb="939" eb="941">
      <t>センカン</t>
    </rPh>
    <rPh sb="941" eb="943">
      <t>サギョウ</t>
    </rPh>
    <rPh sb="943" eb="944">
      <t>トウ</t>
    </rPh>
    <rPh sb="947" eb="949">
      <t>スイリョウ</t>
    </rPh>
    <rPh sb="950" eb="951">
      <t>ゲン</t>
    </rPh>
    <rPh sb="951" eb="952">
      <t>ショウ</t>
    </rPh>
    <rPh sb="953" eb="956">
      <t>ユウシュウリツ</t>
    </rPh>
    <rPh sb="956" eb="958">
      <t>ゾウカ</t>
    </rPh>
    <rPh sb="959" eb="961">
      <t>ヨウイン</t>
    </rPh>
    <rPh sb="962" eb="963">
      <t>ア</t>
    </rPh>
    <rPh sb="968" eb="970">
      <t>コンゴ</t>
    </rPh>
    <rPh sb="975" eb="978">
      <t>ユウシュウリツ</t>
    </rPh>
    <rPh sb="979" eb="981">
      <t>コウジョウ</t>
    </rPh>
    <rPh sb="982" eb="984">
      <t>メザ</t>
    </rPh>
    <phoneticPr fontId="4"/>
  </si>
  <si>
    <r>
      <t>　</t>
    </r>
    <r>
      <rPr>
        <sz val="9"/>
        <rFont val="ＭＳ ゴシック"/>
        <family val="3"/>
        <charset val="128"/>
      </rPr>
      <t>本町の水道事業は、現在直ちに経営改善が必要な水準でないものの、老朽施設の解消に向けた取組が急務であり、今後における大量の更新需要を見通したとき、一層適切な計画による実行および財源の確保が求められる。</t>
    </r>
    <r>
      <rPr>
        <sz val="9"/>
        <color rgb="FFFF0000"/>
        <rFont val="ＭＳ ゴシック"/>
        <family val="3"/>
        <charset val="128"/>
      </rPr>
      <t xml:space="preserve">
　</t>
    </r>
    <r>
      <rPr>
        <sz val="9"/>
        <rFont val="ＭＳ ゴシック"/>
        <family val="3"/>
        <charset val="128"/>
      </rPr>
      <t>これを踏まえ、平成28年度に策定した整備計画の見直し、水道事業ビジョンおよびアセットマネジメントにより、最適な更新が図れるよう努め、より具体的に重要度・優先度による老朽管の更新計画を立て、これの更新を進めている。</t>
    </r>
    <r>
      <rPr>
        <sz val="9"/>
        <color rgb="FFFF0000"/>
        <rFont val="ＭＳ ゴシック"/>
        <family val="3"/>
        <charset val="128"/>
      </rPr>
      <t xml:space="preserve">
　</t>
    </r>
    <r>
      <rPr>
        <sz val="9"/>
        <rFont val="ＭＳ ゴシック"/>
        <family val="3"/>
        <charset val="128"/>
      </rPr>
      <t>また、料金設定についても施設維持および健全経営に見合うものとなるよう、経営戦略の策定に取り組んでいる。</t>
    </r>
    <r>
      <rPr>
        <sz val="9"/>
        <color rgb="FFFF0000"/>
        <rFont val="ＭＳ ゴシック"/>
        <family val="3"/>
        <charset val="128"/>
      </rPr>
      <t xml:space="preserve">
</t>
    </r>
    <r>
      <rPr>
        <sz val="9"/>
        <rFont val="ＭＳ ゴシック"/>
        <family val="3"/>
        <charset val="128"/>
      </rPr>
      <t>　一方、上記以外の懸念事項として、本町規模で事業を実施することによるスケールメリットおよび職員確保（育成を含む。）には限界があり、今後の安定的かつ持続的な事業実施を図るうえでは、他事業者（県（用水供給事業）または近隣事業体（末端給水事業））との連携（広域化、一部統合、施設の共同利用等）や民間事業者との連携（コンセッション、包括業務委託等）が極めて重要であることから、「滋賀県水道事業の広域連携に関する協議会」や「滋賀県水道ビジョン」を通じて課題解決に向けた取組を重要と考え、継続的に経営改善を進めていく。</t>
    </r>
    <rPh sb="17" eb="19">
      <t>カイゼン</t>
    </rPh>
    <rPh sb="20" eb="22">
      <t>ヒツヨウ</t>
    </rPh>
    <rPh sb="23" eb="25">
      <t>スイジュン</t>
    </rPh>
    <rPh sb="46" eb="48">
      <t>キュウム</t>
    </rPh>
    <rPh sb="193" eb="194">
      <t>タ</t>
    </rPh>
    <rPh sb="199" eb="201">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</si>
</sst>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9"/>
      <color rgb="FFFF0000"/>
      <name val="ＭＳ ゴシック"/>
      <family val="3"/>
      <charset val="128"/>
    </font>
    <font>
      <sz val="9"/>
      <name val="ＭＳ ゴシック"/>
      <family val="3"/>
      <charset val="128"/>
    </font>
    <font>
      <sz val="7.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9" fillId="0" borderId="9"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1.1599999999999999</c:v>
                </c:pt>
                <c:pt idx="1">
                  <c:v>1.03</c:v>
                </c:pt>
                <c:pt idx="2">
                  <c:v>1.45</c:v>
                </c:pt>
                <c:pt idx="3">
                  <c:v>1.03</c:v>
                </c:pt>
                <c:pt idx="4">
                  <c:v>0.05</c:v>
                </c:pt>
              </c:numCache>
            </c:numRef>
          </c:val>
          <c:extLst>
            <c:ext xmlns:c16="http://schemas.microsoft.com/office/drawing/2014/chart" uri="{C3380CC4-5D6E-409C-BE32-E72D297353CC}">
              <c16:uniqueId val="{00000000-BEF9-46C1-A4EF-FBEA1DB024C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BEF9-46C1-A4EF-FBEA1DB024C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51.88</c:v>
                </c:pt>
                <c:pt idx="1">
                  <c:v>52.41</c:v>
                </c:pt>
                <c:pt idx="2">
                  <c:v>53.72</c:v>
                </c:pt>
                <c:pt idx="3">
                  <c:v>52.2</c:v>
                </c:pt>
                <c:pt idx="4">
                  <c:v>51.12</c:v>
                </c:pt>
              </c:numCache>
            </c:numRef>
          </c:val>
          <c:extLst>
            <c:ext xmlns:c16="http://schemas.microsoft.com/office/drawing/2014/chart" uri="{C3380CC4-5D6E-409C-BE32-E72D297353CC}">
              <c16:uniqueId val="{00000000-9DDB-4FD3-8303-43DAFBCFC2B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9DDB-4FD3-8303-43DAFBCFC2B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91.52</c:v>
                </c:pt>
                <c:pt idx="1">
                  <c:v>90.62</c:v>
                </c:pt>
                <c:pt idx="2">
                  <c:v>87.47</c:v>
                </c:pt>
                <c:pt idx="3">
                  <c:v>90.88</c:v>
                </c:pt>
                <c:pt idx="4">
                  <c:v>92.12</c:v>
                </c:pt>
              </c:numCache>
            </c:numRef>
          </c:val>
          <c:extLst>
            <c:ext xmlns:c16="http://schemas.microsoft.com/office/drawing/2014/chart" uri="{C3380CC4-5D6E-409C-BE32-E72D297353CC}">
              <c16:uniqueId val="{00000000-F90B-4067-B839-A9EA594686E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F90B-4067-B839-A9EA594686E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103.44</c:v>
                </c:pt>
                <c:pt idx="1">
                  <c:v>102.84</c:v>
                </c:pt>
                <c:pt idx="2">
                  <c:v>102.02</c:v>
                </c:pt>
                <c:pt idx="3">
                  <c:v>104.87</c:v>
                </c:pt>
                <c:pt idx="4">
                  <c:v>107.45</c:v>
                </c:pt>
              </c:numCache>
            </c:numRef>
          </c:val>
          <c:extLst>
            <c:ext xmlns:c16="http://schemas.microsoft.com/office/drawing/2014/chart" uri="{C3380CC4-5D6E-409C-BE32-E72D297353CC}">
              <c16:uniqueId val="{00000000-9A40-4D73-A6C6-E9F666FE3DB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9A40-4D73-A6C6-E9F666FE3DB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46.94</c:v>
                </c:pt>
                <c:pt idx="1">
                  <c:v>45.67</c:v>
                </c:pt>
                <c:pt idx="2">
                  <c:v>45.25</c:v>
                </c:pt>
                <c:pt idx="3">
                  <c:v>45.9</c:v>
                </c:pt>
                <c:pt idx="4">
                  <c:v>47</c:v>
                </c:pt>
              </c:numCache>
            </c:numRef>
          </c:val>
          <c:extLst>
            <c:ext xmlns:c16="http://schemas.microsoft.com/office/drawing/2014/chart" uri="{C3380CC4-5D6E-409C-BE32-E72D297353CC}">
              <c16:uniqueId val="{00000000-6105-46FC-8D9B-C0A851C31A0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6105-46FC-8D9B-C0A851C31A0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formatCode="#,##0.00;&quot;△&quot;#,##0.00;&quot;-&quot;">
                  <c:v>17.489999999999998</c:v>
                </c:pt>
              </c:numCache>
            </c:numRef>
          </c:val>
          <c:extLst>
            <c:ext xmlns:c16="http://schemas.microsoft.com/office/drawing/2014/chart" uri="{C3380CC4-5D6E-409C-BE32-E72D297353CC}">
              <c16:uniqueId val="{00000000-CF73-4EDC-B2A9-F35DA90EBE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CF73-4EDC-B2A9-F35DA90EBE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2F-423C-8165-AE141D4F2C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B52F-423C-8165-AE141D4F2C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300.08999999999997</c:v>
                </c:pt>
                <c:pt idx="1">
                  <c:v>272.08999999999997</c:v>
                </c:pt>
                <c:pt idx="2">
                  <c:v>261.77</c:v>
                </c:pt>
                <c:pt idx="3">
                  <c:v>374.29</c:v>
                </c:pt>
                <c:pt idx="4">
                  <c:v>436.8</c:v>
                </c:pt>
              </c:numCache>
            </c:numRef>
          </c:val>
          <c:extLst>
            <c:ext xmlns:c16="http://schemas.microsoft.com/office/drawing/2014/chart" uri="{C3380CC4-5D6E-409C-BE32-E72D297353CC}">
              <c16:uniqueId val="{00000000-C6E4-4C9B-B467-ABAE31F7404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C6E4-4C9B-B467-ABAE31F7404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269.54000000000002</c:v>
                </c:pt>
                <c:pt idx="1">
                  <c:v>284.58</c:v>
                </c:pt>
                <c:pt idx="2">
                  <c:v>318.45999999999998</c:v>
                </c:pt>
                <c:pt idx="3">
                  <c:v>335.22</c:v>
                </c:pt>
                <c:pt idx="4">
                  <c:v>340.56</c:v>
                </c:pt>
              </c:numCache>
            </c:numRef>
          </c:val>
          <c:extLst>
            <c:ext xmlns:c16="http://schemas.microsoft.com/office/drawing/2014/chart" uri="{C3380CC4-5D6E-409C-BE32-E72D297353CC}">
              <c16:uniqueId val="{00000000-A03C-4770-A20F-6874B205943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A03C-4770-A20F-6874B205943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91.38</c:v>
                </c:pt>
                <c:pt idx="1">
                  <c:v>90.68</c:v>
                </c:pt>
                <c:pt idx="2">
                  <c:v>90.4</c:v>
                </c:pt>
                <c:pt idx="3">
                  <c:v>92.81</c:v>
                </c:pt>
                <c:pt idx="4">
                  <c:v>96.18</c:v>
                </c:pt>
              </c:numCache>
            </c:numRef>
          </c:val>
          <c:extLst>
            <c:ext xmlns:c16="http://schemas.microsoft.com/office/drawing/2014/chart" uri="{C3380CC4-5D6E-409C-BE32-E72D297353CC}">
              <c16:uniqueId val="{00000000-3AD4-4B9C-883F-0BD3EA9B80F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3AD4-4B9C-883F-0BD3EA9B80F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199.78</c:v>
                </c:pt>
                <c:pt idx="1">
                  <c:v>201.92</c:v>
                </c:pt>
                <c:pt idx="2">
                  <c:v>204.51</c:v>
                </c:pt>
                <c:pt idx="3">
                  <c:v>199.18</c:v>
                </c:pt>
                <c:pt idx="4">
                  <c:v>193.65</c:v>
                </c:pt>
              </c:numCache>
            </c:numRef>
          </c:val>
          <c:extLst>
            <c:ext xmlns:c16="http://schemas.microsoft.com/office/drawing/2014/chart" uri="{C3380CC4-5D6E-409C-BE32-E72D297353CC}">
              <c16:uniqueId val="{00000000-54D6-47C5-BA4D-F39733CB70C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54D6-47C5-BA4D-F39733CB70C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3" zoomScale="115" zoomScaleNormal="11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滋賀県　竜王町</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A7</v>
      </c>
      <c r="X8" s="89"/>
      <c r="Y8" s="89"/>
      <c r="Z8" s="89"/>
      <c r="AA8" s="89"/>
      <c r="AB8" s="89"/>
      <c r="AC8" s="89"/>
      <c r="AD8" s="89" t="str">
        <f>データ!$M$6</f>
        <v>非設置</v>
      </c>
      <c r="AE8" s="89"/>
      <c r="AF8" s="89"/>
      <c r="AG8" s="89"/>
      <c r="AH8" s="89"/>
      <c r="AI8" s="89"/>
      <c r="AJ8" s="89"/>
      <c r="AK8" s="4"/>
      <c r="AL8" s="77">
        <f>データ!$R$6</f>
        <v>11963</v>
      </c>
      <c r="AM8" s="77"/>
      <c r="AN8" s="77"/>
      <c r="AO8" s="77"/>
      <c r="AP8" s="77"/>
      <c r="AQ8" s="77"/>
      <c r="AR8" s="77"/>
      <c r="AS8" s="77"/>
      <c r="AT8" s="73">
        <f>データ!$S$6</f>
        <v>44.55</v>
      </c>
      <c r="AU8" s="74"/>
      <c r="AV8" s="74"/>
      <c r="AW8" s="74"/>
      <c r="AX8" s="74"/>
      <c r="AY8" s="74"/>
      <c r="AZ8" s="74"/>
      <c r="BA8" s="74"/>
      <c r="BB8" s="76">
        <f>データ!$T$6</f>
        <v>268.52999999999997</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61.6</v>
      </c>
      <c r="J10" s="74"/>
      <c r="K10" s="74"/>
      <c r="L10" s="74"/>
      <c r="M10" s="74"/>
      <c r="N10" s="74"/>
      <c r="O10" s="75"/>
      <c r="P10" s="76">
        <f>データ!$P$6</f>
        <v>96.46</v>
      </c>
      <c r="Q10" s="76"/>
      <c r="R10" s="76"/>
      <c r="S10" s="76"/>
      <c r="T10" s="76"/>
      <c r="U10" s="76"/>
      <c r="V10" s="76"/>
      <c r="W10" s="77">
        <f>データ!$Q$6</f>
        <v>4037</v>
      </c>
      <c r="X10" s="77"/>
      <c r="Y10" s="77"/>
      <c r="Z10" s="77"/>
      <c r="AA10" s="77"/>
      <c r="AB10" s="77"/>
      <c r="AC10" s="77"/>
      <c r="AD10" s="2"/>
      <c r="AE10" s="2"/>
      <c r="AF10" s="2"/>
      <c r="AG10" s="2"/>
      <c r="AH10" s="4"/>
      <c r="AI10" s="4"/>
      <c r="AJ10" s="4"/>
      <c r="AK10" s="4"/>
      <c r="AL10" s="77">
        <f>データ!$U$6</f>
        <v>11467</v>
      </c>
      <c r="AM10" s="77"/>
      <c r="AN10" s="77"/>
      <c r="AO10" s="77"/>
      <c r="AP10" s="77"/>
      <c r="AQ10" s="77"/>
      <c r="AR10" s="77"/>
      <c r="AS10" s="77"/>
      <c r="AT10" s="73">
        <f>データ!$V$6</f>
        <v>28.63</v>
      </c>
      <c r="AU10" s="74"/>
      <c r="AV10" s="74"/>
      <c r="AW10" s="74"/>
      <c r="AX10" s="74"/>
      <c r="AY10" s="74"/>
      <c r="AZ10" s="74"/>
      <c r="BA10" s="74"/>
      <c r="BB10" s="76">
        <f>データ!$W$6</f>
        <v>400.52</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110</v>
      </c>
      <c r="BM47" s="69"/>
      <c r="BN47" s="69"/>
      <c r="BO47" s="69"/>
      <c r="BP47" s="69"/>
      <c r="BQ47" s="69"/>
      <c r="BR47" s="69"/>
      <c r="BS47" s="69"/>
      <c r="BT47" s="69"/>
      <c r="BU47" s="69"/>
      <c r="BV47" s="69"/>
      <c r="BW47" s="69"/>
      <c r="BX47" s="69"/>
      <c r="BY47" s="69"/>
      <c r="BZ47" s="7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5xn/jx/ZlvkMmFS20rY/a3r4VAphlOoaaoqOqlmsji2qav4HQLgpbivkwEagD10HZnNCiobe2kt31soBtCX4vw==" saltValue="Js/v4hlhQSwFe4GWuZ7yF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253847</v>
      </c>
      <c r="D6" s="34">
        <f t="shared" si="3"/>
        <v>46</v>
      </c>
      <c r="E6" s="34">
        <f t="shared" si="3"/>
        <v>1</v>
      </c>
      <c r="F6" s="34">
        <f t="shared" si="3"/>
        <v>0</v>
      </c>
      <c r="G6" s="34">
        <f t="shared" si="3"/>
        <v>1</v>
      </c>
      <c r="H6" s="34" t="str">
        <f t="shared" si="3"/>
        <v>滋賀県　竜王町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61.6</v>
      </c>
      <c r="P6" s="35">
        <f t="shared" si="3"/>
        <v>96.46</v>
      </c>
      <c r="Q6" s="35">
        <f t="shared" si="3"/>
        <v>4037</v>
      </c>
      <c r="R6" s="35">
        <f t="shared" si="3"/>
        <v>11963</v>
      </c>
      <c r="S6" s="35">
        <f t="shared" si="3"/>
        <v>44.55</v>
      </c>
      <c r="T6" s="35">
        <f t="shared" si="3"/>
        <v>268.52999999999997</v>
      </c>
      <c r="U6" s="35">
        <f t="shared" si="3"/>
        <v>11467</v>
      </c>
      <c r="V6" s="35">
        <f t="shared" si="3"/>
        <v>28.63</v>
      </c>
      <c r="W6" s="35">
        <f t="shared" si="3"/>
        <v>400.52</v>
      </c>
      <c r="X6" s="36">
        <f>IF(X7="",NA(),X7)</f>
        <v>103.44</v>
      </c>
      <c r="Y6" s="36">
        <f t="shared" ref="Y6:AG6" si="4">IF(Y7="",NA(),Y7)</f>
        <v>102.84</v>
      </c>
      <c r="Z6" s="36">
        <f t="shared" si="4"/>
        <v>102.02</v>
      </c>
      <c r="AA6" s="36">
        <f t="shared" si="4"/>
        <v>104.87</v>
      </c>
      <c r="AB6" s="36">
        <f t="shared" si="4"/>
        <v>107.45</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300.08999999999997</v>
      </c>
      <c r="AU6" s="36">
        <f t="shared" ref="AU6:BC6" si="6">IF(AU7="",NA(),AU7)</f>
        <v>272.08999999999997</v>
      </c>
      <c r="AV6" s="36">
        <f t="shared" si="6"/>
        <v>261.77</v>
      </c>
      <c r="AW6" s="36">
        <f t="shared" si="6"/>
        <v>374.29</v>
      </c>
      <c r="AX6" s="36">
        <f t="shared" si="6"/>
        <v>436.8</v>
      </c>
      <c r="AY6" s="36">
        <f t="shared" si="6"/>
        <v>398.29</v>
      </c>
      <c r="AZ6" s="36">
        <f t="shared" si="6"/>
        <v>388.67</v>
      </c>
      <c r="BA6" s="36">
        <f t="shared" si="6"/>
        <v>355.27</v>
      </c>
      <c r="BB6" s="36">
        <f t="shared" si="6"/>
        <v>359.7</v>
      </c>
      <c r="BC6" s="36">
        <f t="shared" si="6"/>
        <v>362.93</v>
      </c>
      <c r="BD6" s="35" t="str">
        <f>IF(BD7="","",IF(BD7="-","【-】","【"&amp;SUBSTITUTE(TEXT(BD7,"#,##0.00"),"-","△")&amp;"】"))</f>
        <v>【264.97】</v>
      </c>
      <c r="BE6" s="36">
        <f>IF(BE7="",NA(),BE7)</f>
        <v>269.54000000000002</v>
      </c>
      <c r="BF6" s="36">
        <f t="shared" ref="BF6:BN6" si="7">IF(BF7="",NA(),BF7)</f>
        <v>284.58</v>
      </c>
      <c r="BG6" s="36">
        <f t="shared" si="7"/>
        <v>318.45999999999998</v>
      </c>
      <c r="BH6" s="36">
        <f t="shared" si="7"/>
        <v>335.22</v>
      </c>
      <c r="BI6" s="36">
        <f t="shared" si="7"/>
        <v>340.56</v>
      </c>
      <c r="BJ6" s="36">
        <f t="shared" si="7"/>
        <v>431</v>
      </c>
      <c r="BK6" s="36">
        <f t="shared" si="7"/>
        <v>422.5</v>
      </c>
      <c r="BL6" s="36">
        <f t="shared" si="7"/>
        <v>458.27</v>
      </c>
      <c r="BM6" s="36">
        <f t="shared" si="7"/>
        <v>447.01</v>
      </c>
      <c r="BN6" s="36">
        <f t="shared" si="7"/>
        <v>439.05</v>
      </c>
      <c r="BO6" s="35" t="str">
        <f>IF(BO7="","",IF(BO7="-","【-】","【"&amp;SUBSTITUTE(TEXT(BO7,"#,##0.00"),"-","△")&amp;"】"))</f>
        <v>【266.61】</v>
      </c>
      <c r="BP6" s="36">
        <f>IF(BP7="",NA(),BP7)</f>
        <v>91.38</v>
      </c>
      <c r="BQ6" s="36">
        <f t="shared" ref="BQ6:BY6" si="8">IF(BQ7="",NA(),BQ7)</f>
        <v>90.68</v>
      </c>
      <c r="BR6" s="36">
        <f t="shared" si="8"/>
        <v>90.4</v>
      </c>
      <c r="BS6" s="36">
        <f t="shared" si="8"/>
        <v>92.81</v>
      </c>
      <c r="BT6" s="36">
        <f t="shared" si="8"/>
        <v>96.18</v>
      </c>
      <c r="BU6" s="36">
        <f t="shared" si="8"/>
        <v>100.82</v>
      </c>
      <c r="BV6" s="36">
        <f t="shared" si="8"/>
        <v>101.64</v>
      </c>
      <c r="BW6" s="36">
        <f t="shared" si="8"/>
        <v>96.77</v>
      </c>
      <c r="BX6" s="36">
        <f t="shared" si="8"/>
        <v>95.81</v>
      </c>
      <c r="BY6" s="36">
        <f t="shared" si="8"/>
        <v>95.26</v>
      </c>
      <c r="BZ6" s="35" t="str">
        <f>IF(BZ7="","",IF(BZ7="-","【-】","【"&amp;SUBSTITUTE(TEXT(BZ7,"#,##0.00"),"-","△")&amp;"】"))</f>
        <v>【103.24】</v>
      </c>
      <c r="CA6" s="36">
        <f>IF(CA7="",NA(),CA7)</f>
        <v>199.78</v>
      </c>
      <c r="CB6" s="36">
        <f t="shared" ref="CB6:CJ6" si="9">IF(CB7="",NA(),CB7)</f>
        <v>201.92</v>
      </c>
      <c r="CC6" s="36">
        <f t="shared" si="9"/>
        <v>204.51</v>
      </c>
      <c r="CD6" s="36">
        <f t="shared" si="9"/>
        <v>199.18</v>
      </c>
      <c r="CE6" s="36">
        <f t="shared" si="9"/>
        <v>193.65</v>
      </c>
      <c r="CF6" s="36">
        <f t="shared" si="9"/>
        <v>179.55</v>
      </c>
      <c r="CG6" s="36">
        <f t="shared" si="9"/>
        <v>179.16</v>
      </c>
      <c r="CH6" s="36">
        <f t="shared" si="9"/>
        <v>187.18</v>
      </c>
      <c r="CI6" s="36">
        <f t="shared" si="9"/>
        <v>189.58</v>
      </c>
      <c r="CJ6" s="36">
        <f t="shared" si="9"/>
        <v>192.82</v>
      </c>
      <c r="CK6" s="35" t="str">
        <f>IF(CK7="","",IF(CK7="-","【-】","【"&amp;SUBSTITUTE(TEXT(CK7,"#,##0.00"),"-","△")&amp;"】"))</f>
        <v>【168.38】</v>
      </c>
      <c r="CL6" s="36">
        <f>IF(CL7="",NA(),CL7)</f>
        <v>51.88</v>
      </c>
      <c r="CM6" s="36">
        <f t="shared" ref="CM6:CU6" si="10">IF(CM7="",NA(),CM7)</f>
        <v>52.41</v>
      </c>
      <c r="CN6" s="36">
        <f t="shared" si="10"/>
        <v>53.72</v>
      </c>
      <c r="CO6" s="36">
        <f t="shared" si="10"/>
        <v>52.2</v>
      </c>
      <c r="CP6" s="36">
        <f t="shared" si="10"/>
        <v>51.12</v>
      </c>
      <c r="CQ6" s="36">
        <f t="shared" si="10"/>
        <v>53.52</v>
      </c>
      <c r="CR6" s="36">
        <f t="shared" si="10"/>
        <v>54.24</v>
      </c>
      <c r="CS6" s="36">
        <f t="shared" si="10"/>
        <v>55.88</v>
      </c>
      <c r="CT6" s="36">
        <f t="shared" si="10"/>
        <v>55.22</v>
      </c>
      <c r="CU6" s="36">
        <f t="shared" si="10"/>
        <v>54.05</v>
      </c>
      <c r="CV6" s="35" t="str">
        <f>IF(CV7="","",IF(CV7="-","【-】","【"&amp;SUBSTITUTE(TEXT(CV7,"#,##0.00"),"-","△")&amp;"】"))</f>
        <v>【60.00】</v>
      </c>
      <c r="CW6" s="36">
        <f>IF(CW7="",NA(),CW7)</f>
        <v>91.52</v>
      </c>
      <c r="CX6" s="36">
        <f t="shared" ref="CX6:DF6" si="11">IF(CX7="",NA(),CX7)</f>
        <v>90.62</v>
      </c>
      <c r="CY6" s="36">
        <f t="shared" si="11"/>
        <v>87.47</v>
      </c>
      <c r="CZ6" s="36">
        <f t="shared" si="11"/>
        <v>90.88</v>
      </c>
      <c r="DA6" s="36">
        <f t="shared" si="11"/>
        <v>92.12</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46.94</v>
      </c>
      <c r="DI6" s="36">
        <f t="shared" ref="DI6:DQ6" si="12">IF(DI7="",NA(),DI7)</f>
        <v>45.67</v>
      </c>
      <c r="DJ6" s="36">
        <f t="shared" si="12"/>
        <v>45.25</v>
      </c>
      <c r="DK6" s="36">
        <f t="shared" si="12"/>
        <v>45.9</v>
      </c>
      <c r="DL6" s="36">
        <f t="shared" si="12"/>
        <v>47</v>
      </c>
      <c r="DM6" s="36">
        <f t="shared" si="12"/>
        <v>47.7</v>
      </c>
      <c r="DN6" s="36">
        <f t="shared" si="12"/>
        <v>48.14</v>
      </c>
      <c r="DO6" s="36">
        <f t="shared" si="12"/>
        <v>46.61</v>
      </c>
      <c r="DP6" s="36">
        <f t="shared" si="12"/>
        <v>47.97</v>
      </c>
      <c r="DQ6" s="36">
        <f t="shared" si="12"/>
        <v>49.12</v>
      </c>
      <c r="DR6" s="35" t="str">
        <f>IF(DR7="","",IF(DR7="-","【-】","【"&amp;SUBSTITUTE(TEXT(DR7,"#,##0.00"),"-","△")&amp;"】"))</f>
        <v>【49.59】</v>
      </c>
      <c r="DS6" s="35">
        <f>IF(DS7="",NA(),DS7)</f>
        <v>0</v>
      </c>
      <c r="DT6" s="35">
        <f t="shared" ref="DT6:EB6" si="13">IF(DT7="",NA(),DT7)</f>
        <v>0</v>
      </c>
      <c r="DU6" s="35">
        <f t="shared" si="13"/>
        <v>0</v>
      </c>
      <c r="DV6" s="35">
        <f t="shared" si="13"/>
        <v>0</v>
      </c>
      <c r="DW6" s="36">
        <f t="shared" si="13"/>
        <v>17.489999999999998</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1.1599999999999999</v>
      </c>
      <c r="EE6" s="36">
        <f t="shared" ref="EE6:EM6" si="14">IF(EE7="",NA(),EE7)</f>
        <v>1.03</v>
      </c>
      <c r="EF6" s="36">
        <f t="shared" si="14"/>
        <v>1.45</v>
      </c>
      <c r="EG6" s="36">
        <f t="shared" si="14"/>
        <v>1.03</v>
      </c>
      <c r="EH6" s="36">
        <f t="shared" si="14"/>
        <v>0.05</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253847</v>
      </c>
      <c r="D7" s="38">
        <v>46</v>
      </c>
      <c r="E7" s="38">
        <v>1</v>
      </c>
      <c r="F7" s="38">
        <v>0</v>
      </c>
      <c r="G7" s="38">
        <v>1</v>
      </c>
      <c r="H7" s="38" t="s">
        <v>93</v>
      </c>
      <c r="I7" s="38" t="s">
        <v>94</v>
      </c>
      <c r="J7" s="38" t="s">
        <v>95</v>
      </c>
      <c r="K7" s="38" t="s">
        <v>96</v>
      </c>
      <c r="L7" s="38" t="s">
        <v>97</v>
      </c>
      <c r="M7" s="38" t="s">
        <v>98</v>
      </c>
      <c r="N7" s="39" t="s">
        <v>99</v>
      </c>
      <c r="O7" s="39">
        <v>61.6</v>
      </c>
      <c r="P7" s="39">
        <v>96.46</v>
      </c>
      <c r="Q7" s="39">
        <v>4037</v>
      </c>
      <c r="R7" s="39">
        <v>11963</v>
      </c>
      <c r="S7" s="39">
        <v>44.55</v>
      </c>
      <c r="T7" s="39">
        <v>268.52999999999997</v>
      </c>
      <c r="U7" s="39">
        <v>11467</v>
      </c>
      <c r="V7" s="39">
        <v>28.63</v>
      </c>
      <c r="W7" s="39">
        <v>400.52</v>
      </c>
      <c r="X7" s="39">
        <v>103.44</v>
      </c>
      <c r="Y7" s="39">
        <v>102.84</v>
      </c>
      <c r="Z7" s="39">
        <v>102.02</v>
      </c>
      <c r="AA7" s="39">
        <v>104.87</v>
      </c>
      <c r="AB7" s="39">
        <v>107.45</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300.08999999999997</v>
      </c>
      <c r="AU7" s="39">
        <v>272.08999999999997</v>
      </c>
      <c r="AV7" s="39">
        <v>261.77</v>
      </c>
      <c r="AW7" s="39">
        <v>374.29</v>
      </c>
      <c r="AX7" s="39">
        <v>436.8</v>
      </c>
      <c r="AY7" s="39">
        <v>398.29</v>
      </c>
      <c r="AZ7" s="39">
        <v>388.67</v>
      </c>
      <c r="BA7" s="39">
        <v>355.27</v>
      </c>
      <c r="BB7" s="39">
        <v>359.7</v>
      </c>
      <c r="BC7" s="39">
        <v>362.93</v>
      </c>
      <c r="BD7" s="39">
        <v>264.97000000000003</v>
      </c>
      <c r="BE7" s="39">
        <v>269.54000000000002</v>
      </c>
      <c r="BF7" s="39">
        <v>284.58</v>
      </c>
      <c r="BG7" s="39">
        <v>318.45999999999998</v>
      </c>
      <c r="BH7" s="39">
        <v>335.22</v>
      </c>
      <c r="BI7" s="39">
        <v>340.56</v>
      </c>
      <c r="BJ7" s="39">
        <v>431</v>
      </c>
      <c r="BK7" s="39">
        <v>422.5</v>
      </c>
      <c r="BL7" s="39">
        <v>458.27</v>
      </c>
      <c r="BM7" s="39">
        <v>447.01</v>
      </c>
      <c r="BN7" s="39">
        <v>439.05</v>
      </c>
      <c r="BO7" s="39">
        <v>266.61</v>
      </c>
      <c r="BP7" s="39">
        <v>91.38</v>
      </c>
      <c r="BQ7" s="39">
        <v>90.68</v>
      </c>
      <c r="BR7" s="39">
        <v>90.4</v>
      </c>
      <c r="BS7" s="39">
        <v>92.81</v>
      </c>
      <c r="BT7" s="39">
        <v>96.18</v>
      </c>
      <c r="BU7" s="39">
        <v>100.82</v>
      </c>
      <c r="BV7" s="39">
        <v>101.64</v>
      </c>
      <c r="BW7" s="39">
        <v>96.77</v>
      </c>
      <c r="BX7" s="39">
        <v>95.81</v>
      </c>
      <c r="BY7" s="39">
        <v>95.26</v>
      </c>
      <c r="BZ7" s="39">
        <v>103.24</v>
      </c>
      <c r="CA7" s="39">
        <v>199.78</v>
      </c>
      <c r="CB7" s="39">
        <v>201.92</v>
      </c>
      <c r="CC7" s="39">
        <v>204.51</v>
      </c>
      <c r="CD7" s="39">
        <v>199.18</v>
      </c>
      <c r="CE7" s="39">
        <v>193.65</v>
      </c>
      <c r="CF7" s="39">
        <v>179.55</v>
      </c>
      <c r="CG7" s="39">
        <v>179.16</v>
      </c>
      <c r="CH7" s="39">
        <v>187.18</v>
      </c>
      <c r="CI7" s="39">
        <v>189.58</v>
      </c>
      <c r="CJ7" s="39">
        <v>192.82</v>
      </c>
      <c r="CK7" s="39">
        <v>168.38</v>
      </c>
      <c r="CL7" s="39">
        <v>51.88</v>
      </c>
      <c r="CM7" s="39">
        <v>52.41</v>
      </c>
      <c r="CN7" s="39">
        <v>53.72</v>
      </c>
      <c r="CO7" s="39">
        <v>52.2</v>
      </c>
      <c r="CP7" s="39">
        <v>51.12</v>
      </c>
      <c r="CQ7" s="39">
        <v>53.52</v>
      </c>
      <c r="CR7" s="39">
        <v>54.24</v>
      </c>
      <c r="CS7" s="39">
        <v>55.88</v>
      </c>
      <c r="CT7" s="39">
        <v>55.22</v>
      </c>
      <c r="CU7" s="39">
        <v>54.05</v>
      </c>
      <c r="CV7" s="39">
        <v>60</v>
      </c>
      <c r="CW7" s="39">
        <v>91.52</v>
      </c>
      <c r="CX7" s="39">
        <v>90.62</v>
      </c>
      <c r="CY7" s="39">
        <v>87.47</v>
      </c>
      <c r="CZ7" s="39">
        <v>90.88</v>
      </c>
      <c r="DA7" s="39">
        <v>92.12</v>
      </c>
      <c r="DB7" s="39">
        <v>81.459999999999994</v>
      </c>
      <c r="DC7" s="39">
        <v>81.680000000000007</v>
      </c>
      <c r="DD7" s="39">
        <v>80.989999999999995</v>
      </c>
      <c r="DE7" s="39">
        <v>80.930000000000007</v>
      </c>
      <c r="DF7" s="39">
        <v>80.510000000000005</v>
      </c>
      <c r="DG7" s="39">
        <v>89.8</v>
      </c>
      <c r="DH7" s="39">
        <v>46.94</v>
      </c>
      <c r="DI7" s="39">
        <v>45.67</v>
      </c>
      <c r="DJ7" s="39">
        <v>45.25</v>
      </c>
      <c r="DK7" s="39">
        <v>45.9</v>
      </c>
      <c r="DL7" s="39">
        <v>47</v>
      </c>
      <c r="DM7" s="39">
        <v>47.7</v>
      </c>
      <c r="DN7" s="39">
        <v>48.14</v>
      </c>
      <c r="DO7" s="39">
        <v>46.61</v>
      </c>
      <c r="DP7" s="39">
        <v>47.97</v>
      </c>
      <c r="DQ7" s="39">
        <v>49.12</v>
      </c>
      <c r="DR7" s="39">
        <v>49.59</v>
      </c>
      <c r="DS7" s="39">
        <v>0</v>
      </c>
      <c r="DT7" s="39">
        <v>0</v>
      </c>
      <c r="DU7" s="39">
        <v>0</v>
      </c>
      <c r="DV7" s="39">
        <v>0</v>
      </c>
      <c r="DW7" s="39">
        <v>17.489999999999998</v>
      </c>
      <c r="DX7" s="39">
        <v>7.26</v>
      </c>
      <c r="DY7" s="39">
        <v>11.13</v>
      </c>
      <c r="DZ7" s="39">
        <v>10.84</v>
      </c>
      <c r="EA7" s="39">
        <v>15.33</v>
      </c>
      <c r="EB7" s="39">
        <v>16.760000000000002</v>
      </c>
      <c r="EC7" s="39">
        <v>19.440000000000001</v>
      </c>
      <c r="ED7" s="39">
        <v>1.1599999999999999</v>
      </c>
      <c r="EE7" s="39">
        <v>1.03</v>
      </c>
      <c r="EF7" s="39">
        <v>1.45</v>
      </c>
      <c r="EG7" s="39">
        <v>1.03</v>
      </c>
      <c r="EH7" s="39">
        <v>0.05</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竜王町役場</cp:lastModifiedBy>
  <cp:lastPrinted>2021-02-24T06:58:44Z</cp:lastPrinted>
  <dcterms:created xsi:type="dcterms:W3CDTF">2020-12-04T02:10:53Z</dcterms:created>
  <dcterms:modified xsi:type="dcterms:W3CDTF">2021-02-24T06:58:47Z</dcterms:modified>
  <cp:category/>
</cp:coreProperties>
</file>