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h30-hp\Desktop\竜王町HP\public_html\life\suido\keieihikaku_bunseki\jyosuido\"/>
    </mc:Choice>
  </mc:AlternateContent>
  <workbookProtection workbookAlgorithmName="SHA-512" workbookHashValue="FDelEQnfU3KL80FiPnDIsbLCNjCq/5HHqtCS/0L7DdjZELsIXESaMSzkZ4RsY0yl7vC6sqgc2iW8XXYW9ZBSig==" workbookSaltValue="Qn7nb3zbeUXxYCrSJA2xd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<sst xmlns="http://schemas.openxmlformats.org/spreadsheetml/2006/main" count="228" uniqueCount="114">
  <si>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</si>
  <si>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</si>
  <si>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</si>
  <si>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</si>
  <si>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</si>
  <si>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</si>
  <si>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</si>
  <si>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</si>
  <si>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</si>
  <si>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</si>
  <si>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</si>
  <si>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</si>
  <si>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</si>
  <si>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</si>
  <si>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</si>
  <si>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</si>
  <si>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</si>
  <si>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</si>
  <si>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</si>
  <si>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</si>
  <si>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</si>
  <si>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</si>
  <si>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</si>
  <si>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</si>
  <si>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</si>
  <si>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</si>
  <si>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</si>
  <si>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</si>
  <si>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</si>
  <si>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</si>
  <si>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</si>
  <si>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</si>
  <si>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</si>
  <si>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</si>
  <si>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</si>
  <si>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</si>
  <si>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</si>
  <si>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</si>
  <si>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</si>
  <si>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</si>
  <si>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</si>
  <si>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</si>
  <si>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</si>
  <si>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</si>
  <si>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</si>
  <si>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</si>
  <si>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</si>
  <si>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</si>
  <si>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</si>
  <si>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</si>
  <si>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</si>
  <si>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</si>
  <si>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</si>
  <si>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</si>
  <si>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</si>
  <si>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</si>
  <si>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</si>
  <si>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</si>
  <si>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</si>
  <si>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</si>
  <si>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</si>
  <si>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</si>
  <si>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</si>
  <si>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</si>
  <si>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</si>
  <si>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</si>
  <si>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</si>
  <si>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</si>
  <si>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</si>
  <si>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</si>
  <si>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</si>
  <si>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</si>
  <si>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</si>
  <si>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</si>
  <si>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</si>
  <si>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</si>
  <si>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</si>
  <si>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</si>
  <si>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</si>
  <si>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</si>
  <si>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</si>
  <si>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</si>
  <si>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</si>
  <si>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</si>
  <si>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</si>
  <si>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</si>
  <si>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</si>
  <si>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</si>
  <si>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</si>
  <si>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</si>
  <si>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</si>
  <si>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</si>
  <si>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</si>
  <si>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</si>
  <si>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</si>
  <si>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</si>
  <si>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</si>
  <si>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</si>
  <si>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</si>
  <si>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</si>
  <si>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</si>
  <si>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</si>
  <si>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</si>
  <si>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</si>
  <si>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</si>
  <si>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</si>
  <si>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</si>
  <si>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</si>
  <si>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</si>
  <si>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</si>
  <si>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</si>
  <si>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
　これを踏まえ、水道事業ビジョンおよびアセットマネジメントにより、最適な更新が図れるよう努め、より具体的に重要度・優先度による老朽管の更新計画を立て、これの更新を進めている。
　また、料金設定についても施設維持および健全経営に見合うものとなるよう、経営戦略の策定し、これの進捗管理を行うことにより検討していくこととしている。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や「滋賀県水道ビジョン」を通じて課題解決に向けた取組を重要と考え、継続的に経営改善を進めていく。</t>
    <rPh sb="237" eb="239">
      <t>シンチョク</t>
    </rPh>
    <rPh sb="239" eb="241">
      <t>カンリ</t>
    </rPh>
    <rPh sb="242" eb="243">
      <t>オコナ</t>
    </rPh>
    <rPh sb="249" eb="251">
      <t>ケントウ</t>
    </rPh>
    <phoneticPr fontId="4"/>
  </si>
  <si>
    <r>
      <t>　</t>
    </r>
    <r>
      <rPr>
        <sz val="7.5"/>
        <rFont val="ＭＳ ゴシック"/>
        <family val="3"/>
        <charset val="128"/>
      </rPr>
      <t>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値上げ）が求められる。なお、料金の値上げに当たっては、単年度収支のみならず、今後増嵩が見込まれる更新需要の財源確保のため、需要額を的確に見積もるとともに、当該額分を利益計上できるよう適切な設定が肝要である。</t>
    </r>
    <r>
      <rPr>
        <sz val="7.5"/>
        <color rgb="FFFF0000"/>
        <rFont val="ＭＳ ゴシック"/>
        <family val="3"/>
        <charset val="128"/>
      </rPr>
      <t xml:space="preserve">
　</t>
    </r>
    <r>
      <rPr>
        <sz val="7.5"/>
        <rFont val="ＭＳ ゴシック"/>
        <family val="3"/>
        <charset val="128"/>
      </rPr>
      <t>②累積欠損金比率については、現在のところは未処理欠損金の計上はなく健全と評価できるが、今後水需要の減少による減収、更新需要の増大等による費用の増加が見込まれており、将来的に懸念がある。</t>
    </r>
    <r>
      <rPr>
        <sz val="7.5"/>
        <color rgb="FFFF0000"/>
        <rFont val="ＭＳ ゴシック"/>
        <family val="3"/>
        <charset val="128"/>
      </rPr>
      <t xml:space="preserve">
　</t>
    </r>
    <r>
      <rPr>
        <sz val="7.5"/>
        <rFont val="ＭＳ ゴシック"/>
        <family val="3"/>
        <charset val="128"/>
      </rPr>
      <t>③流動比率については、100％を超えており、健全な状態にあるものと評価できる。</t>
    </r>
    <r>
      <rPr>
        <sz val="7.5"/>
        <color rgb="FFFF0000"/>
        <rFont val="ＭＳ ゴシック"/>
        <family val="3"/>
        <charset val="128"/>
      </rPr>
      <t xml:space="preserve">
　</t>
    </r>
    <r>
      <rPr>
        <sz val="7.5"/>
        <rFont val="ＭＳ ゴシック"/>
        <family val="3"/>
        <charset val="128"/>
      </rPr>
      <t>④企業債残高対給水収益比率については、類似団体平均値に比して低値であるが、老朽化による管路の更新需要により増加傾向である。今後も増嵩することが見込まれており、これに応じた適切な借入れおよび料金設定を行っていく必要がある。</t>
    </r>
    <r>
      <rPr>
        <sz val="7.5"/>
        <color rgb="FFFF0000"/>
        <rFont val="ＭＳ ゴシック"/>
        <family val="3"/>
        <charset val="128"/>
      </rPr>
      <t xml:space="preserve">
　</t>
    </r>
    <r>
      <rPr>
        <sz val="7.5"/>
        <rFont val="ＭＳ ゴシック"/>
        <family val="3"/>
        <charset val="128"/>
      </rPr>
      <t>⑤料金回収率については、類似団体平均値に比して高値となり改善傾向にある。これの主要因としては給水原価の減少（費用縮減）が挙げられる。ただし、全国平均値に比して低値であることから、今後においても一層の費用の縮減等を行っていく必要がある。</t>
    </r>
    <r>
      <rPr>
        <sz val="7.5"/>
        <color rgb="FFFF0000"/>
        <rFont val="ＭＳ ゴシック"/>
        <family val="3"/>
        <charset val="128"/>
      </rPr>
      <t xml:space="preserve">
　</t>
    </r>
    <r>
      <rPr>
        <sz val="7.5"/>
        <rFont val="ＭＳ ゴシック"/>
        <family val="3"/>
        <charset val="128"/>
      </rPr>
      <t>⑥給水原価については、類似団体平均値に比して低値となり改善しているものの、全国平均値に比して高値である。費用構成として、本町の水道用水は全て県の用水供給事業から受け入れているが、これに係る費用（受水費）が総費用の約半分を占めている。今後においては施設更新に伴う減価償却費、企業債利息等の増加が見込まれ、受水費と併せ今後の経営における固定的かつ長期的な課題として捉えている。</t>
    </r>
    <r>
      <rPr>
        <sz val="7.5"/>
        <color rgb="FFFF0000"/>
        <rFont val="ＭＳ ゴシック"/>
        <family val="3"/>
        <charset val="128"/>
      </rPr>
      <t xml:space="preserve">
　</t>
    </r>
    <r>
      <rPr>
        <sz val="7.5"/>
        <rFont val="ＭＳ ゴシック"/>
        <family val="3"/>
        <charset val="128"/>
      </rPr>
      <t>⑦施設利用率については、平均値を下回る状況であり、給水人口規模により大きく左右される。工業団地の操業開始、新規住宅地の開発等増加要因もある一方、既存需要者における人口、一人当たり需要量の減少等懸念もある。</t>
    </r>
    <r>
      <rPr>
        <sz val="7.5"/>
        <color rgb="FFFF0000"/>
        <rFont val="ＭＳ ゴシック"/>
        <family val="3"/>
        <charset val="128"/>
      </rPr>
      <t xml:space="preserve">
　</t>
    </r>
    <r>
      <rPr>
        <sz val="7.5"/>
        <rFont val="ＭＳ ゴシック"/>
        <family val="3"/>
        <charset val="128"/>
      </rPr>
      <t>⑧有収率については、近年平均値に比して高値であり、漏水調査や適切な量水器交換の成果が表れているものと考える。</t>
    </r>
    <r>
      <rPr>
        <sz val="7.5"/>
        <color rgb="FFFF0000"/>
        <rFont val="ＭＳ ゴシック"/>
        <family val="3"/>
        <charset val="128"/>
      </rPr>
      <t xml:space="preserve">
</t>
    </r>
    <rPh sb="110" eb="112">
      <t>ネア</t>
    </rPh>
    <rPh sb="127" eb="129">
      <t>ネア</t>
    </rPh>
    <rPh sb="372" eb="374">
      <t>ルイジ</t>
    </rPh>
    <rPh sb="374" eb="376">
      <t>ダンタイ</t>
    </rPh>
    <rPh sb="406" eb="408">
      <t>ゾウカ</t>
    </rPh>
    <rPh sb="408" eb="410">
      <t>ケイコウ</t>
    </rPh>
    <rPh sb="414" eb="416">
      <t>コンゴ</t>
    </rPh>
    <rPh sb="512" eb="514">
      <t>キュウスイ</t>
    </rPh>
    <rPh sb="514" eb="516">
      <t>ゲンカ</t>
    </rPh>
    <rPh sb="517" eb="518">
      <t>ゲン</t>
    </rPh>
    <rPh sb="518" eb="519">
      <t>ショウ</t>
    </rPh>
    <rPh sb="520" eb="522">
      <t>ヒヨウ</t>
    </rPh>
    <rPh sb="522" eb="524">
      <t>シュクゲン</t>
    </rPh>
    <rPh sb="597" eb="599">
      <t>ルイジ</t>
    </rPh>
    <rPh sb="599" eb="601">
      <t>ダンタイ</t>
    </rPh>
    <rPh sb="601" eb="604">
      <t>ヘイキンチ</t>
    </rPh>
    <rPh sb="605" eb="606">
      <t>ヒ</t>
    </rPh>
    <rPh sb="608" eb="610">
      <t>テイチ</t>
    </rPh>
    <rPh sb="623" eb="625">
      <t>ゼンコク</t>
    </rPh>
    <rPh sb="625" eb="628">
      <t>ヘイキンチ</t>
    </rPh>
    <rPh sb="629" eb="630">
      <t>ヒ</t>
    </rPh>
    <rPh sb="632" eb="633">
      <t>タカ</t>
    </rPh>
    <rPh sb="633" eb="634">
      <t>チ</t>
    </rPh>
    <rPh sb="638" eb="640">
      <t>ヒヨウ</t>
    </rPh>
    <rPh sb="640" eb="642">
      <t>コウセイ</t>
    </rPh>
    <phoneticPr fontId="4"/>
  </si>
  <si>
    <t>　①有形固定資産減価償却率については、平均値と同水準であるが、今後の更新需要の増大に対し適切な更新を行っていく必要がある。
　②管路経年化率については、過去の新設事業により集中整備した管路が急速に経年管となり、これに見合う更新が行えていないため増加傾向となっている。今後においても経年管の急速度は増嵩する傾向にあることから優先度、重要度等を踏まえた計画的な更新が求められる。
　③管路更新率については、類似団体平均値に比して高値となったものの、全国平均値に比して低値となった。また、例年（過年度）の管路更新率を全体需要値（40年更新：2.5％、60年更新：1.66％）と比して見た場合においても低値であり、更新すべきペースに依然遅れているものと評価できる。</t>
    <rPh sb="203" eb="205">
      <t>ルイジ</t>
    </rPh>
    <rPh sb="205" eb="207">
      <t>ダンタイ</t>
    </rPh>
    <rPh sb="207" eb="209">
      <t>ヘイキン</t>
    </rPh>
    <rPh sb="209" eb="210">
      <t>アタイ</t>
    </rPh>
    <rPh sb="211" eb="2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</si>
</sst>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7.5"/>
      <color rgb="FFFF0000"/>
      <name val="ＭＳ ゴシック"/>
      <family val="3"/>
      <charset val="128"/>
    </font>
    <font>
      <sz val="7.5"/>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1.45</c:v>
                </c:pt>
                <c:pt idx="2">
                  <c:v>1.03</c:v>
                </c:pt>
                <c:pt idx="3">
                  <c:v>0.05</c:v>
                </c:pt>
                <c:pt idx="4">
                  <c:v>0.57999999999999996</c:v>
                </c:pt>
              </c:numCache>
            </c:numRef>
          </c:val>
          <c:extLst>
            <c:ext xmlns:c16="http://schemas.microsoft.com/office/drawing/2014/chart" uri="{C3380CC4-5D6E-409C-BE32-E72D297353CC}">
              <c16:uniqueId val="{00000000-A46A-47F9-A696-82C36892AC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A46A-47F9-A696-82C36892AC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102.84</c:v>
                </c:pt>
                <c:pt idx="1">
                  <c:v>102.02</c:v>
                </c:pt>
                <c:pt idx="2">
                  <c:v>104.87</c:v>
                </c:pt>
                <c:pt idx="3">
                  <c:v>107.45</c:v>
                </c:pt>
                <c:pt idx="4">
                  <c:v>110.24</c:v>
                </c:pt>
              </c:numCache>
            </c:numRef>
          </c:val>
          <c:extLst>
            <c:ext xmlns:c16="http://schemas.microsoft.com/office/drawing/2014/chart" uri="{C3380CC4-5D6E-409C-BE32-E72D297353CC}">
              <c16:uniqueId val="{00000000-9C29-482E-86F1-A234B3C3A6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9C29-482E-86F1-A234B3C3A6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45.67</c:v>
                </c:pt>
                <c:pt idx="1">
                  <c:v>45.25</c:v>
                </c:pt>
                <c:pt idx="2">
                  <c:v>45.9</c:v>
                </c:pt>
                <c:pt idx="3">
                  <c:v>47</c:v>
                </c:pt>
                <c:pt idx="4">
                  <c:v>46.96</c:v>
                </c:pt>
              </c:numCache>
            </c:numRef>
          </c:val>
          <c:extLst>
            <c:ext xmlns:c16="http://schemas.microsoft.com/office/drawing/2014/chart" uri="{C3380CC4-5D6E-409C-BE32-E72D297353CC}">
              <c16:uniqueId val="{00000000-EC58-4122-AF11-7A821B9F0E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EC58-4122-AF11-7A821B9F0E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17.489999999999998</c:v>
                </c:pt>
                <c:pt idx="4" formatCode="#,##0.00;&quot;△&quot;#,##0.00;&quot;-&quot;">
                  <c:v>18.739999999999998</c:v>
                </c:pt>
              </c:numCache>
            </c:numRef>
          </c:val>
          <c:extLst>
            <c:ext xmlns:c16="http://schemas.microsoft.com/office/drawing/2014/chart" uri="{C3380CC4-5D6E-409C-BE32-E72D297353CC}">
              <c16:uniqueId val="{00000000-DB10-44E5-BCDC-86A33733E5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DB10-44E5-BCDC-86A33733E5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1-4C5E-920A-1C8C56DCED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A101-4C5E-920A-1C8C56DCED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272.08999999999997</c:v>
                </c:pt>
                <c:pt idx="1">
                  <c:v>261.77</c:v>
                </c:pt>
                <c:pt idx="2">
                  <c:v>374.29</c:v>
                </c:pt>
                <c:pt idx="3">
                  <c:v>436.8</c:v>
                </c:pt>
                <c:pt idx="4">
                  <c:v>374.96</c:v>
                </c:pt>
              </c:numCache>
            </c:numRef>
          </c:val>
          <c:extLst>
            <c:ext xmlns:c16="http://schemas.microsoft.com/office/drawing/2014/chart" uri="{C3380CC4-5D6E-409C-BE32-E72D297353CC}">
              <c16:uniqueId val="{00000000-8E3D-4A21-949F-A3080DC175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8E3D-4A21-949F-A3080DC175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284.58</c:v>
                </c:pt>
                <c:pt idx="1">
                  <c:v>318.45999999999998</c:v>
                </c:pt>
                <c:pt idx="2">
                  <c:v>335.22</c:v>
                </c:pt>
                <c:pt idx="3">
                  <c:v>340.56</c:v>
                </c:pt>
                <c:pt idx="4">
                  <c:v>361</c:v>
                </c:pt>
              </c:numCache>
            </c:numRef>
          </c:val>
          <c:extLst>
            <c:ext xmlns:c16="http://schemas.microsoft.com/office/drawing/2014/chart" uri="{C3380CC4-5D6E-409C-BE32-E72D297353CC}">
              <c16:uniqueId val="{00000000-D59B-4E28-AF9B-C20744E4AB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D59B-4E28-AF9B-C20744E4AB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90.68</c:v>
                </c:pt>
                <c:pt idx="1">
                  <c:v>90.4</c:v>
                </c:pt>
                <c:pt idx="2">
                  <c:v>92.81</c:v>
                </c:pt>
                <c:pt idx="3">
                  <c:v>96.18</c:v>
                </c:pt>
                <c:pt idx="4">
                  <c:v>97.65</c:v>
                </c:pt>
              </c:numCache>
            </c:numRef>
          </c:val>
          <c:extLst>
            <c:ext xmlns:c16="http://schemas.microsoft.com/office/drawing/2014/chart" uri="{C3380CC4-5D6E-409C-BE32-E72D297353CC}">
              <c16:uniqueId val="{00000000-4006-4CE2-AC35-8CEFE87FB9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4006-4CE2-AC35-8CEFE87FB9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201.92</c:v>
                </c:pt>
                <c:pt idx="1">
                  <c:v>204.51</c:v>
                </c:pt>
                <c:pt idx="2">
                  <c:v>199.18</c:v>
                </c:pt>
                <c:pt idx="3">
                  <c:v>193.65</c:v>
                </c:pt>
                <c:pt idx="4">
                  <c:v>191.4</c:v>
                </c:pt>
              </c:numCache>
            </c:numRef>
          </c:val>
          <c:extLst>
            <c:ext xmlns:c16="http://schemas.microsoft.com/office/drawing/2014/chart" uri="{C3380CC4-5D6E-409C-BE32-E72D297353CC}">
              <c16:uniqueId val="{00000000-E70D-4206-8F5E-9D1AAD65A3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E70D-4206-8F5E-9D1AAD65A3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52.41</c:v>
                </c:pt>
                <c:pt idx="1">
                  <c:v>53.72</c:v>
                </c:pt>
                <c:pt idx="2">
                  <c:v>52.2</c:v>
                </c:pt>
                <c:pt idx="3">
                  <c:v>51.12</c:v>
                </c:pt>
                <c:pt idx="4">
                  <c:v>50.75</c:v>
                </c:pt>
              </c:numCache>
            </c:numRef>
          </c:val>
          <c:extLst>
            <c:ext xmlns:c16="http://schemas.microsoft.com/office/drawing/2014/chart" uri="{C3380CC4-5D6E-409C-BE32-E72D297353CC}">
              <c16:uniqueId val="{00000000-5972-485A-B1E0-C496D26106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5972-485A-B1E0-C496D26106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90.62</c:v>
                </c:pt>
                <c:pt idx="1">
                  <c:v>87.47</c:v>
                </c:pt>
                <c:pt idx="2">
                  <c:v>90.88</c:v>
                </c:pt>
                <c:pt idx="3">
                  <c:v>92.12</c:v>
                </c:pt>
                <c:pt idx="4">
                  <c:v>91.36</c:v>
                </c:pt>
              </c:numCache>
            </c:numRef>
          </c:val>
          <c:extLst>
            <c:ext xmlns:c16="http://schemas.microsoft.com/office/drawing/2014/chart" uri="{C3380CC4-5D6E-409C-BE32-E72D297353CC}">
              <c16:uniqueId val="{00000000-FA68-4558-991E-091FC52138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FA68-4558-991E-091FC52138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57" sqref="C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滋賀県　竜王町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A7</v>
      </c>
      <c r="X8" s="89"/>
      <c r="Y8" s="89"/>
      <c r="Z8" s="89"/>
      <c r="AA8" s="89"/>
      <c r="AB8" s="89"/>
      <c r="AC8" s="89"/>
      <c r="AD8" s="89" t="str">
        <f>データ!$M$6</f>
        <v>非設置</v>
      </c>
      <c r="AE8" s="89"/>
      <c r="AF8" s="89"/>
      <c r="AG8" s="89"/>
      <c r="AH8" s="89"/>
      <c r="AI8" s="89"/>
      <c r="AJ8" s="89"/>
      <c r="AK8" s="4"/>
      <c r="AL8" s="77">
        <f>データ!$R$6</f>
        <v>11848</v>
      </c>
      <c r="AM8" s="77"/>
      <c r="AN8" s="77"/>
      <c r="AO8" s="77"/>
      <c r="AP8" s="77"/>
      <c r="AQ8" s="77"/>
      <c r="AR8" s="77"/>
      <c r="AS8" s="77"/>
      <c r="AT8" s="73">
        <f>データ!$S$6</f>
        <v>44.55</v>
      </c>
      <c r="AU8" s="74"/>
      <c r="AV8" s="74"/>
      <c r="AW8" s="74"/>
      <c r="AX8" s="74"/>
      <c r="AY8" s="74"/>
      <c r="AZ8" s="74"/>
      <c r="BA8" s="74"/>
      <c r="BB8" s="76">
        <f>データ!$T$6</f>
        <v>265.95</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60.59</v>
      </c>
      <c r="J10" s="74"/>
      <c r="K10" s="74"/>
      <c r="L10" s="74"/>
      <c r="M10" s="74"/>
      <c r="N10" s="74"/>
      <c r="O10" s="75"/>
      <c r="P10" s="76">
        <f>データ!$P$6</f>
        <v>96.56</v>
      </c>
      <c r="Q10" s="76"/>
      <c r="R10" s="76"/>
      <c r="S10" s="76"/>
      <c r="T10" s="76"/>
      <c r="U10" s="76"/>
      <c r="V10" s="76"/>
      <c r="W10" s="77">
        <f>データ!$Q$6</f>
        <v>4037</v>
      </c>
      <c r="X10" s="77"/>
      <c r="Y10" s="77"/>
      <c r="Z10" s="77"/>
      <c r="AA10" s="77"/>
      <c r="AB10" s="77"/>
      <c r="AC10" s="77"/>
      <c r="AD10" s="2"/>
      <c r="AE10" s="2"/>
      <c r="AF10" s="2"/>
      <c r="AG10" s="2"/>
      <c r="AH10" s="4"/>
      <c r="AI10" s="4"/>
      <c r="AJ10" s="4"/>
      <c r="AK10" s="4"/>
      <c r="AL10" s="77">
        <f>データ!$U$6</f>
        <v>11356</v>
      </c>
      <c r="AM10" s="77"/>
      <c r="AN10" s="77"/>
      <c r="AO10" s="77"/>
      <c r="AP10" s="77"/>
      <c r="AQ10" s="77"/>
      <c r="AR10" s="77"/>
      <c r="AS10" s="77"/>
      <c r="AT10" s="73">
        <f>データ!$V$6</f>
        <v>28.63</v>
      </c>
      <c r="AU10" s="74"/>
      <c r="AV10" s="74"/>
      <c r="AW10" s="74"/>
      <c r="AX10" s="74"/>
      <c r="AY10" s="74"/>
      <c r="AZ10" s="74"/>
      <c r="BA10" s="74"/>
      <c r="BB10" s="76">
        <f>データ!$W$6</f>
        <v>396.65</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113</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LHrr8zSaendmnHUm4DgoFnmscYEnWLXp8mTypDhj6bLpD3l1vuIYKZm9muIR2BUIrMWbW2GzisQD4dAdtTEeg==" saltValue="vQFXFy8s+I/iRZZzUxVJ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60.59</v>
      </c>
      <c r="P6" s="35">
        <f t="shared" si="3"/>
        <v>96.56</v>
      </c>
      <c r="Q6" s="35">
        <f t="shared" si="3"/>
        <v>4037</v>
      </c>
      <c r="R6" s="35">
        <f t="shared" si="3"/>
        <v>11848</v>
      </c>
      <c r="S6" s="35">
        <f t="shared" si="3"/>
        <v>44.55</v>
      </c>
      <c r="T6" s="35">
        <f t="shared" si="3"/>
        <v>265.95</v>
      </c>
      <c r="U6" s="35">
        <f t="shared" si="3"/>
        <v>11356</v>
      </c>
      <c r="V6" s="35">
        <f t="shared" si="3"/>
        <v>28.63</v>
      </c>
      <c r="W6" s="35">
        <f t="shared" si="3"/>
        <v>396.65</v>
      </c>
      <c r="X6" s="36">
        <f>IF(X7="",NA(),X7)</f>
        <v>102.84</v>
      </c>
      <c r="Y6" s="36">
        <f t="shared" ref="Y6:AG6" si="4">IF(Y7="",NA(),Y7)</f>
        <v>102.02</v>
      </c>
      <c r="Z6" s="36">
        <f t="shared" si="4"/>
        <v>104.87</v>
      </c>
      <c r="AA6" s="36">
        <f t="shared" si="4"/>
        <v>107.45</v>
      </c>
      <c r="AB6" s="36">
        <f t="shared" si="4"/>
        <v>110.24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272.08999999999997</v>
      </c>
      <c r="AU6" s="36">
        <f t="shared" ref="AU6:BC6" si="6">IF(AU7="",NA(),AU7)</f>
        <v>261.77</v>
      </c>
      <c r="AV6" s="36">
        <f t="shared" si="6"/>
        <v>374.29</v>
      </c>
      <c r="AW6" s="36">
        <f t="shared" si="6"/>
        <v>436.8</v>
      </c>
      <c r="AX6" s="36">
        <f t="shared" si="6"/>
        <v>374.96</v>
      </c>
      <c r="AY6" s="36">
        <f t="shared" si="6"/>
        <v>388.67</v>
      </c>
      <c r="AZ6" s="36">
        <f t="shared" si="6"/>
        <v>355.27</v>
      </c>
      <c r="BA6" s="36">
        <f t="shared" si="6"/>
        <v>359.7</v>
      </c>
      <c r="BB6" s="36">
        <f t="shared" si="6"/>
        <v>362.93</v>
      </c>
      <c r="BC6" s="36">
        <f t="shared" si="6"/>
        <v>371.81</v>
      </c>
      <c r="BD6" s="35" t="str">
        <f>IF(BD7="","",IF(BD7="-","【-】","【"&amp;SUBSTITUTE(TEXT(BD7,"#,##0.00"),"-","△")&amp;"】"))</f>
        <v>【260.31】</v>
      </c>
      <c r="BE6" s="36">
        <f>IF(BE7="",NA(),BE7)</f>
        <v>284.58</v>
      </c>
      <c r="BF6" s="36">
        <f t="shared" ref="BF6:BN6" si="7">IF(BF7="",NA(),BF7)</f>
        <v>318.45999999999998</v>
      </c>
      <c r="BG6" s="36">
        <f t="shared" si="7"/>
        <v>335.22</v>
      </c>
      <c r="BH6" s="36">
        <f t="shared" si="7"/>
        <v>340.56</v>
      </c>
      <c r="BI6" s="36">
        <f t="shared" si="7"/>
        <v>361</v>
      </c>
      <c r="BJ6" s="36">
        <f t="shared" si="7"/>
        <v>422.5</v>
      </c>
      <c r="BK6" s="36">
        <f t="shared" si="7"/>
        <v>458.27</v>
      </c>
      <c r="BL6" s="36">
        <f t="shared" si="7"/>
        <v>447.01</v>
      </c>
      <c r="BM6" s="36">
        <f t="shared" si="7"/>
        <v>439.05</v>
      </c>
      <c r="BN6" s="36">
        <f t="shared" si="7"/>
        <v>465.85</v>
      </c>
      <c r="BO6" s="35" t="str">
        <f>IF(BO7="","",IF(BO7="-","【-】","【"&amp;SUBSTITUTE(TEXT(BO7,"#,##0.00"),"-","△")&amp;"】"))</f>
        <v>【275.67】</v>
      </c>
      <c r="BP6" s="36">
        <f>IF(BP7="",NA(),BP7)</f>
        <v>90.68</v>
      </c>
      <c r="BQ6" s="36">
        <f t="shared" ref="BQ6:BY6" si="8">IF(BQ7="",NA(),BQ7)</f>
        <v>90.4</v>
      </c>
      <c r="BR6" s="36">
        <f t="shared" si="8"/>
        <v>92.81</v>
      </c>
      <c r="BS6" s="36">
        <f t="shared" si="8"/>
        <v>96.18</v>
      </c>
      <c r="BT6" s="36">
        <f t="shared" si="8"/>
        <v>97.65</v>
      </c>
      <c r="BU6" s="36">
        <f t="shared" si="8"/>
        <v>101.64</v>
      </c>
      <c r="BV6" s="36">
        <f t="shared" si="8"/>
        <v>96.77</v>
      </c>
      <c r="BW6" s="36">
        <f t="shared" si="8"/>
        <v>95.81</v>
      </c>
      <c r="BX6" s="36">
        <f t="shared" si="8"/>
        <v>95.26</v>
      </c>
      <c r="BY6" s="36">
        <f t="shared" si="8"/>
        <v>92.39</v>
      </c>
      <c r="BZ6" s="35" t="str">
        <f>IF(BZ7="","",IF(BZ7="-","【-】","【"&amp;SUBSTITUTE(TEXT(BZ7,"#,##0.00"),"-","△")&amp;"】"))</f>
        <v>【100.05】</v>
      </c>
      <c r="CA6" s="36">
        <f>IF(CA7="",NA(),CA7)</f>
        <v>201.92</v>
      </c>
      <c r="CB6" s="36">
        <f t="shared" ref="CB6:CJ6" si="9">IF(CB7="",NA(),CB7)</f>
        <v>204.51</v>
      </c>
      <c r="CC6" s="36">
        <f t="shared" si="9"/>
        <v>199.18</v>
      </c>
      <c r="CD6" s="36">
        <f t="shared" si="9"/>
        <v>193.65</v>
      </c>
      <c r="CE6" s="36">
        <f t="shared" si="9"/>
        <v>191.4</v>
      </c>
      <c r="CF6" s="36">
        <f t="shared" si="9"/>
        <v>179.16</v>
      </c>
      <c r="CG6" s="36">
        <f t="shared" si="9"/>
        <v>187.18</v>
      </c>
      <c r="CH6" s="36">
        <f t="shared" si="9"/>
        <v>189.58</v>
      </c>
      <c r="CI6" s="36">
        <f t="shared" si="9"/>
        <v>192.82</v>
      </c>
      <c r="CJ6" s="36">
        <f t="shared" si="9"/>
        <v>192.98</v>
      </c>
      <c r="CK6" s="35" t="str">
        <f>IF(CK7="","",IF(CK7="-","【-】","【"&amp;SUBSTITUTE(TEXT(CK7,"#,##0.00"),"-","△")&amp;"】"))</f>
        <v>【166.40】</v>
      </c>
      <c r="CL6" s="36">
        <f>IF(CL7="",NA(),CL7)</f>
        <v>52.41</v>
      </c>
      <c r="CM6" s="36">
        <f t="shared" ref="CM6:CU6" si="10">IF(CM7="",NA(),CM7)</f>
        <v>53.72</v>
      </c>
      <c r="CN6" s="36">
        <f t="shared" si="10"/>
        <v>52.2</v>
      </c>
      <c r="CO6" s="36">
        <f t="shared" si="10"/>
        <v>51.12</v>
      </c>
      <c r="CP6" s="36">
        <f t="shared" si="10"/>
        <v>50.75</v>
      </c>
      <c r="CQ6" s="36">
        <f t="shared" si="10"/>
        <v>54.24</v>
      </c>
      <c r="CR6" s="36">
        <f t="shared" si="10"/>
        <v>55.88</v>
      </c>
      <c r="CS6" s="36">
        <f t="shared" si="10"/>
        <v>55.22</v>
      </c>
      <c r="CT6" s="36">
        <f t="shared" si="10"/>
        <v>54.05</v>
      </c>
      <c r="CU6" s="36">
        <f t="shared" si="10"/>
        <v>54.43</v>
      </c>
      <c r="CV6" s="35" t="str">
        <f>IF(CV7="","",IF(CV7="-","【-】","【"&amp;SUBSTITUTE(TEXT(CV7,"#,##0.00"),"-","△")&amp;"】"))</f>
        <v>【60.69】</v>
      </c>
      <c r="CW6" s="36">
        <f>IF(CW7="",NA(),CW7)</f>
        <v>90.62</v>
      </c>
      <c r="CX6" s="36">
        <f t="shared" ref="CX6:DF6" si="11">IF(CX7="",NA(),CX7)</f>
        <v>87.47</v>
      </c>
      <c r="CY6" s="36">
        <f t="shared" si="11"/>
        <v>90.88</v>
      </c>
      <c r="CZ6" s="36">
        <f t="shared" si="11"/>
        <v>92.12</v>
      </c>
      <c r="DA6" s="36">
        <f t="shared" si="11"/>
        <v>91.36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45.67</v>
      </c>
      <c r="DI6" s="36">
        <f t="shared" ref="DI6:DQ6" si="12">IF(DI7="",NA(),DI7)</f>
        <v>45.25</v>
      </c>
      <c r="DJ6" s="36">
        <f t="shared" si="12"/>
        <v>45.9</v>
      </c>
      <c r="DK6" s="36">
        <f t="shared" si="12"/>
        <v>47</v>
      </c>
      <c r="DL6" s="36">
        <f t="shared" si="12"/>
        <v>46.96</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6">
        <f t="shared" si="13"/>
        <v>17.489999999999998</v>
      </c>
      <c r="DW6" s="36">
        <f t="shared" si="13"/>
        <v>18.739999999999998</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1.03</v>
      </c>
      <c r="EE6" s="36">
        <f t="shared" ref="EE6:EM6" si="14">IF(EE7="",NA(),EE7)</f>
        <v>1.45</v>
      </c>
      <c r="EF6" s="36">
        <f t="shared" si="14"/>
        <v>1.03</v>
      </c>
      <c r="EG6" s="36">
        <f t="shared" si="14"/>
        <v>0.05</v>
      </c>
      <c r="EH6" s="36">
        <f t="shared" si="14"/>
        <v>0.57999999999999996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253847</v>
      </c>
      <c r="D7" s="38">
        <v>46</v>
      </c>
      <c r="E7" s="38">
        <v>1</v>
      </c>
      <c r="F7" s="38">
        <v>0</v>
      </c>
      <c r="G7" s="38">
        <v>1</v>
      </c>
      <c r="H7" s="38" t="s">
        <v>93</v>
      </c>
      <c r="I7" s="38" t="s">
        <v>94</v>
      </c>
      <c r="J7" s="38" t="s">
        <v>95</v>
      </c>
      <c r="K7" s="38" t="s">
        <v>96</v>
      </c>
      <c r="L7" s="38" t="s">
        <v>97</v>
      </c>
      <c r="M7" s="38" t="s">
        <v>98</v>
      </c>
      <c r="N7" s="39" t="s">
        <v>99</v>
      </c>
      <c r="O7" s="39">
        <v>60.59</v>
      </c>
      <c r="P7" s="39">
        <v>96.56</v>
      </c>
      <c r="Q7" s="39">
        <v>4037</v>
      </c>
      <c r="R7" s="39">
        <v>11848</v>
      </c>
      <c r="S7" s="39">
        <v>44.55</v>
      </c>
      <c r="T7" s="39">
        <v>265.95</v>
      </c>
      <c r="U7" s="39">
        <v>11356</v>
      </c>
      <c r="V7" s="39">
        <v>28.63</v>
      </c>
      <c r="W7" s="39">
        <v>396.65</v>
      </c>
      <c r="X7" s="39">
        <v>102.84</v>
      </c>
      <c r="Y7" s="39">
        <v>102.02</v>
      </c>
      <c r="Z7" s="39">
        <v>104.87</v>
      </c>
      <c r="AA7" s="39">
        <v>107.45</v>
      </c>
      <c r="AB7" s="39">
        <v>110.24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272.08999999999997</v>
      </c>
      <c r="AU7" s="39">
        <v>261.77</v>
      </c>
      <c r="AV7" s="39">
        <v>374.29</v>
      </c>
      <c r="AW7" s="39">
        <v>436.8</v>
      </c>
      <c r="AX7" s="39">
        <v>374.96</v>
      </c>
      <c r="AY7" s="39">
        <v>388.67</v>
      </c>
      <c r="AZ7" s="39">
        <v>355.27</v>
      </c>
      <c r="BA7" s="39">
        <v>359.7</v>
      </c>
      <c r="BB7" s="39">
        <v>362.93</v>
      </c>
      <c r="BC7" s="39">
        <v>371.81</v>
      </c>
      <c r="BD7" s="39">
        <v>260.31</v>
      </c>
      <c r="BE7" s="39">
        <v>284.58</v>
      </c>
      <c r="BF7" s="39">
        <v>318.45999999999998</v>
      </c>
      <c r="BG7" s="39">
        <v>335.22</v>
      </c>
      <c r="BH7" s="39">
        <v>340.56</v>
      </c>
      <c r="BI7" s="39">
        <v>361</v>
      </c>
      <c r="BJ7" s="39">
        <v>422.5</v>
      </c>
      <c r="BK7" s="39">
        <v>458.27</v>
      </c>
      <c r="BL7" s="39">
        <v>447.01</v>
      </c>
      <c r="BM7" s="39">
        <v>439.05</v>
      </c>
      <c r="BN7" s="39">
        <v>465.85</v>
      </c>
      <c r="BO7" s="39">
        <v>275.67</v>
      </c>
      <c r="BP7" s="39">
        <v>90.68</v>
      </c>
      <c r="BQ7" s="39">
        <v>90.4</v>
      </c>
      <c r="BR7" s="39">
        <v>92.81</v>
      </c>
      <c r="BS7" s="39">
        <v>96.18</v>
      </c>
      <c r="BT7" s="39">
        <v>97.65</v>
      </c>
      <c r="BU7" s="39">
        <v>101.64</v>
      </c>
      <c r="BV7" s="39">
        <v>96.77</v>
      </c>
      <c r="BW7" s="39">
        <v>95.81</v>
      </c>
      <c r="BX7" s="39">
        <v>95.26</v>
      </c>
      <c r="BY7" s="39">
        <v>92.39</v>
      </c>
      <c r="BZ7" s="39">
        <v>100.05</v>
      </c>
      <c r="CA7" s="39">
        <v>201.92</v>
      </c>
      <c r="CB7" s="39">
        <v>204.51</v>
      </c>
      <c r="CC7" s="39">
        <v>199.18</v>
      </c>
      <c r="CD7" s="39">
        <v>193.65</v>
      </c>
      <c r="CE7" s="39">
        <v>191.4</v>
      </c>
      <c r="CF7" s="39">
        <v>179.16</v>
      </c>
      <c r="CG7" s="39">
        <v>187.18</v>
      </c>
      <c r="CH7" s="39">
        <v>189.58</v>
      </c>
      <c r="CI7" s="39">
        <v>192.82</v>
      </c>
      <c r="CJ7" s="39">
        <v>192.98</v>
      </c>
      <c r="CK7" s="39">
        <v>166.4</v>
      </c>
      <c r="CL7" s="39">
        <v>52.41</v>
      </c>
      <c r="CM7" s="39">
        <v>53.72</v>
      </c>
      <c r="CN7" s="39">
        <v>52.2</v>
      </c>
      <c r="CO7" s="39">
        <v>51.12</v>
      </c>
      <c r="CP7" s="39">
        <v>50.75</v>
      </c>
      <c r="CQ7" s="39">
        <v>54.24</v>
      </c>
      <c r="CR7" s="39">
        <v>55.88</v>
      </c>
      <c r="CS7" s="39">
        <v>55.22</v>
      </c>
      <c r="CT7" s="39">
        <v>54.05</v>
      </c>
      <c r="CU7" s="39">
        <v>54.43</v>
      </c>
      <c r="CV7" s="39">
        <v>60.69</v>
      </c>
      <c r="CW7" s="39">
        <v>90.62</v>
      </c>
      <c r="CX7" s="39">
        <v>87.47</v>
      </c>
      <c r="CY7" s="39">
        <v>90.88</v>
      </c>
      <c r="CZ7" s="39">
        <v>92.12</v>
      </c>
      <c r="DA7" s="39">
        <v>91.36</v>
      </c>
      <c r="DB7" s="39">
        <v>81.680000000000007</v>
      </c>
      <c r="DC7" s="39">
        <v>80.989999999999995</v>
      </c>
      <c r="DD7" s="39">
        <v>80.930000000000007</v>
      </c>
      <c r="DE7" s="39">
        <v>80.510000000000005</v>
      </c>
      <c r="DF7" s="39">
        <v>79.44</v>
      </c>
      <c r="DG7" s="39">
        <v>89.82</v>
      </c>
      <c r="DH7" s="39">
        <v>45.67</v>
      </c>
      <c r="DI7" s="39">
        <v>45.25</v>
      </c>
      <c r="DJ7" s="39">
        <v>45.9</v>
      </c>
      <c r="DK7" s="39">
        <v>47</v>
      </c>
      <c r="DL7" s="39">
        <v>46.96</v>
      </c>
      <c r="DM7" s="39">
        <v>48.14</v>
      </c>
      <c r="DN7" s="39">
        <v>46.61</v>
      </c>
      <c r="DO7" s="39">
        <v>47.97</v>
      </c>
      <c r="DP7" s="39">
        <v>49.12</v>
      </c>
      <c r="DQ7" s="39">
        <v>49.39</v>
      </c>
      <c r="DR7" s="39">
        <v>50.19</v>
      </c>
      <c r="DS7" s="39">
        <v>0</v>
      </c>
      <c r="DT7" s="39">
        <v>0</v>
      </c>
      <c r="DU7" s="39">
        <v>0</v>
      </c>
      <c r="DV7" s="39">
        <v>17.489999999999998</v>
      </c>
      <c r="DW7" s="39">
        <v>18.739999999999998</v>
      </c>
      <c r="DX7" s="39">
        <v>11.13</v>
      </c>
      <c r="DY7" s="39">
        <v>10.84</v>
      </c>
      <c r="DZ7" s="39">
        <v>15.33</v>
      </c>
      <c r="EA7" s="39">
        <v>16.760000000000002</v>
      </c>
      <c r="EB7" s="39">
        <v>18.57</v>
      </c>
      <c r="EC7" s="39">
        <v>20.63</v>
      </c>
      <c r="ED7" s="39">
        <v>1.03</v>
      </c>
      <c r="EE7" s="39">
        <v>1.45</v>
      </c>
      <c r="EF7" s="39">
        <v>1.03</v>
      </c>
      <c r="EG7" s="39">
        <v>0.05</v>
      </c>
      <c r="EH7" s="39">
        <v>0.57999999999999996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uH30-HP</cp:lastModifiedBy>
  <cp:lastPrinted>2022-01-12T08:02:27Z</cp:lastPrinted>
  <dcterms:created xsi:type="dcterms:W3CDTF">2021-12-03T06:52:35Z</dcterms:created>
  <dcterms:modified xsi:type="dcterms:W3CDTF">2022-03-02T08:03:50Z</dcterms:modified>
  <cp:category/>
</cp:coreProperties>
</file>