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n\竜王町\0110上下水道課\水道係\06 経営比較分析表\令和４年度決算分\02 回答\"/>
    </mc:Choice>
  </mc:AlternateContent>
  <xr:revisionPtr revIDLastSave="0" documentId="13_ncr:1_{BA5F4FF5-44A2-44C2-9895-9E43DA3CA9BA}" xr6:coauthVersionLast="47" xr6:coauthVersionMax="47" xr10:uidLastSave="{00000000-0000-0000-0000-000000000000}"/>
  <workbookProtection workbookAlgorithmName="SHA-512" workbookHashValue="mmp0riPJ3tGfEYOun2X7X3w+8Os9LUCGycGIJIQ/C856InJlieNn8jj/FxM35UYgHiZ3NZvOyJhQufh7VSr6CA==" workbookSaltValue="ukrOoNgkUvWs74c21gjgEw==" workbookSpinCount="100000" lockStructure="1"/>
  <bookViews>
    <workbookView xWindow="3765" yWindow="3765" windowWidth="216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F85" i="4"/>
  <c r="BB10" i="4"/>
  <c r="AL10" i="4"/>
  <c r="W10" i="4"/>
  <c r="P10" i="4"/>
  <c r="B10" i="4"/>
  <c r="BB8" i="4"/>
  <c r="P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<sst xmlns="http://schemas.openxmlformats.org/spreadsheetml/2006/main" count="228" uniqueCount="115">
  <si>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</si>
  <si>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</si>
  <si>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</si>
  <si>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</si>
  <si>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</si>
  <si>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</si>
  <si>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</si>
  <si>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</si>
  <si>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</si>
  <si>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</si>
  <si>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</si>
  <si>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</si>
  <si>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</si>
  <si>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</si>
  <si>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</si>
  <si>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</si>
  <si>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</si>
  <si>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</si>
  <si>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</si>
  <si>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</si>
  <si>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</si>
  <si>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</si>
  <si>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</si>
  <si>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</si>
  <si>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</si>
  <si>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</si>
  <si>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</si>
  <si>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</si>
  <si>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</si>
  <si>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</si>
  <si>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</si>
  <si>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</si>
  <si>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</si>
  <si>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</si>
  <si>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</si>
  <si>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</si>
  <si>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</si>
  <si>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</si>
  <si>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</si>
  <si>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</si>
  <si>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</si>
  <si>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</si>
  <si>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</si>
  <si>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</si>
  <si>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</si>
  <si>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</si>
  <si>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</si>
  <si>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</si>
  <si>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</si>
  <si>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</si>
  <si>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</si>
  <si>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</si>
  <si>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</si>
  <si>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</si>
  <si>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</si>
  <si>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</si>
  <si>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</si>
  <si>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</si>
  <si>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</si>
  <si>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</si>
  <si>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</si>
  <si>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</si>
  <si>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</si>
  <si>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</si>
  <si>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</si>
  <si>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</si>
  <si>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</si>
  <si>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</si>
  <si>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</si>
  <si>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</si>
  <si>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</si>
  <si>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</si>
  <si>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</si>
  <si>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</si>
  <si>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</si>
  <si>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</si>
  <si>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</si>
  <si>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</si>
  <si>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</si>
  <si>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</si>
  <si>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</si>
  <si>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</si>
  <si>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</si>
  <si>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</si>
  <si>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</si>
  <si>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</si>
  <si>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</si>
  <si>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</si>
  <si>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</si>
  <si>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</si>
  <si>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</si>
  <si>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</si>
  <si>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</si>
  <si>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</si>
  <si>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</si>
  <si>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</si>
  <si>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</si>
  <si>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</si>
  <si>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</si>
  <si>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</si>
  <si>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</si>
  <si>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</si>
  <si>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</si>
  <si>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</si>
  <si>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</si>
  <si>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</si>
  <si>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</si>
  <si>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</si>
  <si>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</si>
  <si>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</si>
  <si>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</si>
  <si>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</si>
  <si>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①経常収支比率は100％を超えており、単年度では黒字経営であるものの、今後の更新需要を見据えた場合、一層の費用縮減ならびに料金見直し（値上げ）が求められる。なお、料金見直し（値上げ）に当たっては、単年度収支のみならず、増嵩が見込まれる更新需要の財源確保のため、需要額を的確に見積も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
　④企業債残高対給水収益比率については、類似団体平均値に比して低値であるが、老朽化による施設および管路の更新需要により増加している。今後も増嵩することが見込まれており、これに応じた適切な借入れおよび料金設定を行っていく必要がある。
　⑤料金回収率については、類似団体平均値に比して高値となっているが、R4年度は100％を下回った。要因としては、給水原価の増加によるところであるため、今後においても一層の費用の縮減等を行っていく必要がある。
　⑥給水原価については、類似団体平均値に比して低値となり改善しているものの、全国平均値に比して高値である。費用構成として、本町の水道用水は全て県の用水供給事業から受け入れているが、これに係る費用（受水費）が総費用の約半分を占めている。今後においては施設更新に伴う減価償却費、企業債利息等の増加が見込まれ、受水費と併せ今後の経営における固定的かつ長期的な課題として捉えている。
　⑦施設利用率については、類似団体平均値を下回る状況であり、給水人口規模により大きく左右される。工業団地の操業開始、新規住宅地の開発等増加要因もある一方、既存需要者における人口、一人当たり需要量の減少等懸念もある。
　⑧有収率については、近年類似団体平均値に比して高値であり、漏水調査や適切な量水器交換の成果が表れているものと考える。
</t>
    <rPh sb="36" eb="38">
      <t>コンゴ</t>
    </rPh>
    <rPh sb="39" eb="43">
      <t>コウシンジュヨウ</t>
    </rPh>
    <rPh sb="44" eb="46">
      <t>ミス</t>
    </rPh>
    <rPh sb="48" eb="50">
      <t>バアイ</t>
    </rPh>
    <rPh sb="68" eb="70">
      <t>ネア</t>
    </rPh>
    <rPh sb="84" eb="86">
      <t>ミナオ</t>
    </rPh>
    <rPh sb="88" eb="90">
      <t>ネア</t>
    </rPh>
    <rPh sb="332" eb="334">
      <t>ルイジ</t>
    </rPh>
    <rPh sb="334" eb="336">
      <t>ダンタイ</t>
    </rPh>
    <rPh sb="356" eb="358">
      <t>シセツ</t>
    </rPh>
    <rPh sb="371" eb="373">
      <t>ゾウカ</t>
    </rPh>
    <rPh sb="378" eb="380">
      <t>コンゴ</t>
    </rPh>
    <rPh sb="465" eb="467">
      <t>ネンド</t>
    </rPh>
    <rPh sb="473" eb="475">
      <t>シタマワ</t>
    </rPh>
    <rPh sb="478" eb="480">
      <t>ヨウイン</t>
    </rPh>
    <rPh sb="485" eb="489">
      <t>キュウスイゲンカ</t>
    </rPh>
    <rPh sb="490" eb="492">
      <t>ゾウカ</t>
    </rPh>
    <rPh sb="546" eb="548">
      <t>ルイジ</t>
    </rPh>
    <rPh sb="548" eb="550">
      <t>ダンタイ</t>
    </rPh>
    <rPh sb="550" eb="553">
      <t>ヘイキンチ</t>
    </rPh>
    <rPh sb="554" eb="555">
      <t>ヒ</t>
    </rPh>
    <rPh sb="557" eb="559">
      <t>テイチ</t>
    </rPh>
    <rPh sb="572" eb="574">
      <t>ゼンコク</t>
    </rPh>
    <rPh sb="574" eb="577">
      <t>ヘイキンチ</t>
    </rPh>
    <rPh sb="578" eb="579">
      <t>ヒ</t>
    </rPh>
    <rPh sb="581" eb="582">
      <t>タカ</t>
    </rPh>
    <rPh sb="582" eb="583">
      <t>チ</t>
    </rPh>
    <rPh sb="587" eb="589">
      <t>ヒヨウ</t>
    </rPh>
    <rPh sb="589" eb="591">
      <t>コウセイ</t>
    </rPh>
    <rPh sb="736" eb="738">
      <t>ルイジ</t>
    </rPh>
    <rPh sb="738" eb="740">
      <t>ダンタイ</t>
    </rPh>
    <rPh sb="845" eb="849">
      <t>ルイジダンタイ</t>
    </rPh>
    <phoneticPr fontId="4"/>
  </si>
  <si>
    <t>　①有形固定資産減価償却率については、類似団体平均値と同水準であるが、今後の更新需要の増大に対し適切な更新を行っていく必要がある。
　②管路経年化率については、過去の新設事業により集中整備した管路が急速に経年管となり、これに見合う更新が行えていないため増加傾向となっている。今後においても経年管の急速度は増嵩する傾向にあることから優先度、重要度等を踏まえた計画的な更新が求められる。
　③管路更新率については、類似団体平均値と同水準である。例年（過年度）の管路更新率を全体需要値（40年更新：2.5％、60年更新：1.66％）と比して見た場合においても低値であり、更新すべきペースに依然遅れが生じているものと考える。</t>
    <rPh sb="19" eb="21">
      <t>ルイジ</t>
    </rPh>
    <rPh sb="21" eb="23">
      <t>ダンタイ</t>
    </rPh>
    <rPh sb="207" eb="209">
      <t>ルイジ</t>
    </rPh>
    <rPh sb="209" eb="211">
      <t>ダンタイ</t>
    </rPh>
    <rPh sb="211" eb="213">
      <t>ヘイキン</t>
    </rPh>
    <rPh sb="213" eb="214">
      <t>アタイ</t>
    </rPh>
    <rPh sb="215" eb="218">
      <t>ドウスイジュン</t>
    </rPh>
    <rPh sb="298" eb="299">
      <t>ショウ</t>
    </rPh>
    <rPh sb="306" eb="307">
      <t>カンガ</t>
    </rPh>
    <phoneticPr fontId="4"/>
  </si>
  <si>
    <t>　本町の水道事業は、現在直ちに経営改善が必要な水準でないものの、老朽施設の解消に向けた取組が急務であり、今後における大量の更新需要を見通したとき、一層適切な計画による実行および財源の確保が求められる。
　これを踏まえ、水道事業ビジョンおよびアセットマネジメントにより、最適な更新が図れるよう努めるとともに、より具体的に重要度・優先度による老朽管の更新計画を立てるため、これらの更新を予定している。
　また、料金設定についても施設維持および健全経営に見合うものとなるよう、経営戦略を更新し、最適な進捗管理を行うこととしている。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滋賀県水道事業の広域連携に関する協議会」、「滋賀県水道ビジョン」および「滋賀県水道広域化推進プラン」などを通じて本町の課題解決に向けた取組を進めることで経営改善に努めていく。</t>
    <rPh sb="191" eb="193">
      <t>ヨテイ</t>
    </rPh>
    <rPh sb="240" eb="242">
      <t>コウシン</t>
    </rPh>
    <rPh sb="244" eb="246">
      <t>サイテキ</t>
    </rPh>
    <rPh sb="247" eb="249">
      <t>シンチョク</t>
    </rPh>
    <rPh sb="249" eb="251">
      <t>カンリ</t>
    </rPh>
    <rPh sb="252" eb="253">
      <t>オコナ</t>
    </rPh>
    <rPh sb="484" eb="487">
      <t>シガケン</t>
    </rPh>
    <rPh sb="487" eb="489">
      <t>スイドウ</t>
    </rPh>
    <rPh sb="489" eb="492">
      <t>コウイキカ</t>
    </rPh>
    <rPh sb="492" eb="494">
      <t>スイシン</t>
    </rPh>
    <rPh sb="504" eb="506">
      <t>ホンチョウ</t>
    </rPh>
    <rPh sb="518" eb="519">
      <t>スス</t>
    </rPh>
    <rPh sb="529" eb="5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</si>
</sst>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1.03</c:v>
                </c:pt>
                <c:pt idx="1">
                  <c:v>0.05</c:v>
                </c:pt>
                <c:pt idx="2">
                  <c:v>0.57999999999999996</c:v>
                </c:pt>
                <c:pt idx="3">
                  <c:v>0.47</c:v>
                </c:pt>
                <c:pt idx="4">
                  <c:v>0.44</c:v>
                </c:pt>
              </c:numCache>
            </c:numRef>
          </c:val>
          <c:extLst>
            <c:ext xmlns:c16="http://schemas.microsoft.com/office/drawing/2014/chart" uri="{C3380CC4-5D6E-409C-BE32-E72D297353CC}">
              <c16:uniqueId val="{00000000-B378-437B-AC24-AA74CF2EDD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B378-437B-AC24-AA74CF2EDD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52.2</c:v>
                </c:pt>
                <c:pt idx="1">
                  <c:v>51.12</c:v>
                </c:pt>
                <c:pt idx="2">
                  <c:v>50.75</c:v>
                </c:pt>
                <c:pt idx="3">
                  <c:v>50.17</c:v>
                </c:pt>
                <c:pt idx="4">
                  <c:v>49.33</c:v>
                </c:pt>
              </c:numCache>
            </c:numRef>
          </c:val>
          <c:extLst>
            <c:ext xmlns:c16="http://schemas.microsoft.com/office/drawing/2014/chart" uri="{C3380CC4-5D6E-409C-BE32-E72D297353CC}">
              <c16:uniqueId val="{00000000-07D9-40E0-B463-4F9600E740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07D9-40E0-B463-4F9600E740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90.88</c:v>
                </c:pt>
                <c:pt idx="1">
                  <c:v>92.12</c:v>
                </c:pt>
                <c:pt idx="2">
                  <c:v>91.36</c:v>
                </c:pt>
                <c:pt idx="3">
                  <c:v>92.75</c:v>
                </c:pt>
                <c:pt idx="4">
                  <c:v>93.58</c:v>
                </c:pt>
              </c:numCache>
            </c:numRef>
          </c:val>
          <c:extLst>
            <c:ext xmlns:c16="http://schemas.microsoft.com/office/drawing/2014/chart" uri="{C3380CC4-5D6E-409C-BE32-E72D297353CC}">
              <c16:uniqueId val="{00000000-2D74-42C8-8302-FF27EF080C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D74-42C8-8302-FF27EF080C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104.87</c:v>
                </c:pt>
                <c:pt idx="1">
                  <c:v>107.45</c:v>
                </c:pt>
                <c:pt idx="2">
                  <c:v>110.24</c:v>
                </c:pt>
                <c:pt idx="3">
                  <c:v>113.84</c:v>
                </c:pt>
                <c:pt idx="4">
                  <c:v>111.02</c:v>
                </c:pt>
              </c:numCache>
            </c:numRef>
          </c:val>
          <c:extLst>
            <c:ext xmlns:c16="http://schemas.microsoft.com/office/drawing/2014/chart" uri="{C3380CC4-5D6E-409C-BE32-E72D297353CC}">
              <c16:uniqueId val="{00000000-CE7B-409D-A7D3-AE8330AEE7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CE7B-409D-A7D3-AE8330AEE7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45.9</c:v>
                </c:pt>
                <c:pt idx="1">
                  <c:v>47</c:v>
                </c:pt>
                <c:pt idx="2">
                  <c:v>46.96</c:v>
                </c:pt>
                <c:pt idx="3">
                  <c:v>46.99</c:v>
                </c:pt>
                <c:pt idx="4">
                  <c:v>46.63</c:v>
                </c:pt>
              </c:numCache>
            </c:numRef>
          </c:val>
          <c:extLst>
            <c:ext xmlns:c16="http://schemas.microsoft.com/office/drawing/2014/chart" uri="{C3380CC4-5D6E-409C-BE32-E72D297353CC}">
              <c16:uniqueId val="{00000000-7316-4A0B-9314-00D05FE17E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7316-4A0B-9314-00D05FE17E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17.489999999999998</c:v>
                </c:pt>
                <c:pt idx="2">
                  <c:v>18.739999999999998</c:v>
                </c:pt>
                <c:pt idx="3">
                  <c:v>19.86</c:v>
                </c:pt>
                <c:pt idx="4">
                  <c:v>19.829999999999998</c:v>
                </c:pt>
              </c:numCache>
            </c:numRef>
          </c:val>
          <c:extLst>
            <c:ext xmlns:c16="http://schemas.microsoft.com/office/drawing/2014/chart" uri="{C3380CC4-5D6E-409C-BE32-E72D297353CC}">
              <c16:uniqueId val="{00000000-F0D6-4153-B0E2-CFD1A5DC9F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F0D6-4153-B0E2-CFD1A5DC9F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AC-4192-8E1D-1856B4A7DC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4EAC-4192-8E1D-1856B4A7DC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374.29</c:v>
                </c:pt>
                <c:pt idx="1">
                  <c:v>436.8</c:v>
                </c:pt>
                <c:pt idx="2">
                  <c:v>374.96</c:v>
                </c:pt>
                <c:pt idx="3">
                  <c:v>449.63</c:v>
                </c:pt>
                <c:pt idx="4">
                  <c:v>454.75</c:v>
                </c:pt>
              </c:numCache>
            </c:numRef>
          </c:val>
          <c:extLst>
            <c:ext xmlns:c16="http://schemas.microsoft.com/office/drawing/2014/chart" uri="{C3380CC4-5D6E-409C-BE32-E72D297353CC}">
              <c16:uniqueId val="{00000000-E198-43A7-BD01-C2362438C6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E198-43A7-BD01-C2362438C6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335.22</c:v>
                </c:pt>
                <c:pt idx="1">
                  <c:v>340.56</c:v>
                </c:pt>
                <c:pt idx="2">
                  <c:v>361</c:v>
                </c:pt>
                <c:pt idx="3">
                  <c:v>374.65</c:v>
                </c:pt>
                <c:pt idx="4">
                  <c:v>390.99</c:v>
                </c:pt>
              </c:numCache>
            </c:numRef>
          </c:val>
          <c:extLst>
            <c:ext xmlns:c16="http://schemas.microsoft.com/office/drawing/2014/chart" uri="{C3380CC4-5D6E-409C-BE32-E72D297353CC}">
              <c16:uniqueId val="{00000000-CDE8-46B0-9565-B45C60D791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CDE8-46B0-9565-B45C60D791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92.81</c:v>
                </c:pt>
                <c:pt idx="1">
                  <c:v>96.18</c:v>
                </c:pt>
                <c:pt idx="2">
                  <c:v>97.65</c:v>
                </c:pt>
                <c:pt idx="3">
                  <c:v>101.19</c:v>
                </c:pt>
                <c:pt idx="4">
                  <c:v>97.99</c:v>
                </c:pt>
              </c:numCache>
            </c:numRef>
          </c:val>
          <c:extLst>
            <c:ext xmlns:c16="http://schemas.microsoft.com/office/drawing/2014/chart" uri="{C3380CC4-5D6E-409C-BE32-E72D297353CC}">
              <c16:uniqueId val="{00000000-68B2-4B2E-B39F-E6DD3E89E8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68B2-4B2E-B39F-E6DD3E89E8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199.18</c:v>
                </c:pt>
                <c:pt idx="1">
                  <c:v>193.65</c:v>
                </c:pt>
                <c:pt idx="2">
                  <c:v>191.4</c:v>
                </c:pt>
                <c:pt idx="3">
                  <c:v>185.06</c:v>
                </c:pt>
                <c:pt idx="4">
                  <c:v>190.78</c:v>
                </c:pt>
              </c:numCache>
            </c:numRef>
          </c:val>
          <c:extLst>
            <c:ext xmlns:c16="http://schemas.microsoft.com/office/drawing/2014/chart" uri="{C3380CC4-5D6E-409C-BE32-E72D297353CC}">
              <c16:uniqueId val="{00000000-721F-4FB9-8D65-CE8D2191AE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721F-4FB9-8D65-CE8D2191AE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49"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竜王町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11543</v>
      </c>
      <c r="AM8" s="45"/>
      <c r="AN8" s="45"/>
      <c r="AO8" s="45"/>
      <c r="AP8" s="45"/>
      <c r="AQ8" s="45"/>
      <c r="AR8" s="45"/>
      <c r="AS8" s="45"/>
      <c r="AT8" s="46">
        <f>データ!$S$6</f>
        <v>44.55</v>
      </c>
      <c r="AU8" s="47"/>
      <c r="AV8" s="47"/>
      <c r="AW8" s="47"/>
      <c r="AX8" s="47"/>
      <c r="AY8" s="47"/>
      <c r="AZ8" s="47"/>
      <c r="BA8" s="47"/>
      <c r="BB8" s="48">
        <f>データ!$T$6</f>
        <v>259.10000000000002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60.44</v>
      </c>
      <c r="J10" s="47"/>
      <c r="K10" s="47"/>
      <c r="L10" s="47"/>
      <c r="M10" s="47"/>
      <c r="N10" s="47"/>
      <c r="O10" s="81"/>
      <c r="P10" s="48">
        <f>データ!$P$6</f>
        <v>96.63</v>
      </c>
      <c r="Q10" s="48"/>
      <c r="R10" s="48"/>
      <c r="S10" s="48"/>
      <c r="T10" s="48"/>
      <c r="U10" s="48"/>
      <c r="V10" s="48"/>
      <c r="W10" s="45">
        <f>データ!$Q$6</f>
        <v>3190</v>
      </c>
      <c r="X10" s="45"/>
      <c r="Y10" s="45"/>
      <c r="Z10" s="45"/>
      <c r="AA10" s="45"/>
      <c r="AB10" s="45"/>
      <c r="AC10" s="45"/>
      <c r="AD10" s="2"/>
      <c r="AE10" s="2"/>
      <c r="AF10" s="2"/>
      <c r="AG10" s="2"/>
      <c r="AH10" s="2"/>
      <c r="AI10" s="2"/>
      <c r="AJ10" s="2"/>
      <c r="AK10" s="2"/>
      <c r="AL10" s="45">
        <f>データ!$U$6</f>
        <v>11132</v>
      </c>
      <c r="AM10" s="45"/>
      <c r="AN10" s="45"/>
      <c r="AO10" s="45"/>
      <c r="AP10" s="45"/>
      <c r="AQ10" s="45"/>
      <c r="AR10" s="45"/>
      <c r="AS10" s="45"/>
      <c r="AT10" s="46">
        <f>データ!$V$6</f>
        <v>28.63</v>
      </c>
      <c r="AU10" s="47"/>
      <c r="AV10" s="47"/>
      <c r="AW10" s="47"/>
      <c r="AX10" s="47"/>
      <c r="AY10" s="47"/>
      <c r="AZ10" s="47"/>
      <c r="BA10" s="47"/>
      <c r="BB10" s="48">
        <f>データ!$W$6</f>
        <v>388.82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Z3gEsPm8fOdKOS/xkqhYHhCKjSCoutJOn45KMGvfxA3ZOW7KG3iZCH92ZUYt0wgORdU52pql3wrfDXK150Lew==" saltValue="xHjUdXqLajdYdYuHWZgv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253847</v>
      </c>
      <c r="D6" s="20">
        <f t="shared" si="3"/>
        <v>46</v>
      </c>
      <c r="E6" s="20">
        <f t="shared" si="3"/>
        <v>1</v>
      </c>
      <c r="F6" s="20">
        <f t="shared" si="3"/>
        <v>0</v>
      </c>
      <c r="G6" s="20">
        <f t="shared" si="3"/>
        <v>1</v>
      </c>
      <c r="H6" s="20" t="str">
        <f t="shared" si="3"/>
        <v>滋賀県　竜王町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60.44</v>
      </c>
      <c r="P6" s="21">
        <f t="shared" si="3"/>
        <v>96.63</v>
      </c>
      <c r="Q6" s="21">
        <f t="shared" si="3"/>
        <v>3190</v>
      </c>
      <c r="R6" s="21">
        <f t="shared" si="3"/>
        <v>11543</v>
      </c>
      <c r="S6" s="21">
        <f t="shared" si="3"/>
        <v>44.55</v>
      </c>
      <c r="T6" s="21">
        <f t="shared" si="3"/>
        <v>259.10000000000002</v>
      </c>
      <c r="U6" s="21">
        <f t="shared" si="3"/>
        <v>11132</v>
      </c>
      <c r="V6" s="21">
        <f t="shared" si="3"/>
        <v>28.63</v>
      </c>
      <c r="W6" s="21">
        <f t="shared" si="3"/>
        <v>388.82</v>
      </c>
      <c r="X6" s="22">
        <f>IF(X7="",NA(),X7)</f>
        <v>104.87</v>
      </c>
      <c r="Y6" s="22">
        <f t="shared" ref="Y6:AG6" si="4">IF(Y7="",NA(),Y7)</f>
        <v>107.45</v>
      </c>
      <c r="Z6" s="22">
        <f t="shared" si="4"/>
        <v>110.24</v>
      </c>
      <c r="AA6" s="22">
        <f t="shared" si="4"/>
        <v>113.84</v>
      </c>
      <c r="AB6" s="22">
        <f t="shared" si="4"/>
        <v>111.02</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374.29</v>
      </c>
      <c r="AU6" s="22">
        <f t="shared" ref="AU6:BC6" si="6">IF(AU7="",NA(),AU7)</f>
        <v>436.8</v>
      </c>
      <c r="AV6" s="22">
        <f t="shared" si="6"/>
        <v>374.96</v>
      </c>
      <c r="AW6" s="22">
        <f t="shared" si="6"/>
        <v>449.63</v>
      </c>
      <c r="AX6" s="22">
        <f t="shared" si="6"/>
        <v>454.75</v>
      </c>
      <c r="AY6" s="22">
        <f t="shared" si="6"/>
        <v>359.7</v>
      </c>
      <c r="AZ6" s="22">
        <f t="shared" si="6"/>
        <v>362.93</v>
      </c>
      <c r="BA6" s="22">
        <f t="shared" si="6"/>
        <v>371.81</v>
      </c>
      <c r="BB6" s="22">
        <f t="shared" si="6"/>
        <v>384.23</v>
      </c>
      <c r="BC6" s="22">
        <f t="shared" si="6"/>
        <v>364.3</v>
      </c>
      <c r="BD6" s="21" t="str">
        <f>IF(BD7="","",IF(BD7="-","【-】","【"&amp;SUBSTITUTE(TEXT(BD7,"#,##0.00"),"-","△")&amp;"】"))</f>
        <v>【252.29】</v>
      </c>
      <c r="BE6" s="22">
        <f>IF(BE7="",NA(),BE7)</f>
        <v>335.22</v>
      </c>
      <c r="BF6" s="22">
        <f t="shared" ref="BF6:BN6" si="7">IF(BF7="",NA(),BF7)</f>
        <v>340.56</v>
      </c>
      <c r="BG6" s="22">
        <f t="shared" si="7"/>
        <v>361</v>
      </c>
      <c r="BH6" s="22">
        <f t="shared" si="7"/>
        <v>374.65</v>
      </c>
      <c r="BI6" s="22">
        <f t="shared" si="7"/>
        <v>390.99</v>
      </c>
      <c r="BJ6" s="22">
        <f t="shared" si="7"/>
        <v>447.01</v>
      </c>
      <c r="BK6" s="22">
        <f t="shared" si="7"/>
        <v>439.05</v>
      </c>
      <c r="BL6" s="22">
        <f t="shared" si="7"/>
        <v>465.85</v>
      </c>
      <c r="BM6" s="22">
        <f t="shared" si="7"/>
        <v>439.43</v>
      </c>
      <c r="BN6" s="22">
        <f t="shared" si="7"/>
        <v>438.41</v>
      </c>
      <c r="BO6" s="21" t="str">
        <f>IF(BO7="","",IF(BO7="-","【-】","【"&amp;SUBSTITUTE(TEXT(BO7,"#,##0.00"),"-","△")&amp;"】"))</f>
        <v>【268.07】</v>
      </c>
      <c r="BP6" s="22">
        <f>IF(BP7="",NA(),BP7)</f>
        <v>92.81</v>
      </c>
      <c r="BQ6" s="22">
        <f t="shared" ref="BQ6:BY6" si="8">IF(BQ7="",NA(),BQ7)</f>
        <v>96.18</v>
      </c>
      <c r="BR6" s="22">
        <f t="shared" si="8"/>
        <v>97.65</v>
      </c>
      <c r="BS6" s="22">
        <f t="shared" si="8"/>
        <v>101.19</v>
      </c>
      <c r="BT6" s="22">
        <f t="shared" si="8"/>
        <v>97.99</v>
      </c>
      <c r="BU6" s="22">
        <f t="shared" si="8"/>
        <v>95.81</v>
      </c>
      <c r="BV6" s="22">
        <f t="shared" si="8"/>
        <v>95.26</v>
      </c>
      <c r="BW6" s="22">
        <f t="shared" si="8"/>
        <v>92.39</v>
      </c>
      <c r="BX6" s="22">
        <f t="shared" si="8"/>
        <v>94.41</v>
      </c>
      <c r="BY6" s="22">
        <f t="shared" si="8"/>
        <v>90.96</v>
      </c>
      <c r="BZ6" s="21" t="str">
        <f>IF(BZ7="","",IF(BZ7="-","【-】","【"&amp;SUBSTITUTE(TEXT(BZ7,"#,##0.00"),"-","△")&amp;"】"))</f>
        <v>【97.47】</v>
      </c>
      <c r="CA6" s="22">
        <f>IF(CA7="",NA(),CA7)</f>
        <v>199.18</v>
      </c>
      <c r="CB6" s="22">
        <f t="shared" ref="CB6:CJ6" si="9">IF(CB7="",NA(),CB7)</f>
        <v>193.65</v>
      </c>
      <c r="CC6" s="22">
        <f t="shared" si="9"/>
        <v>191.4</v>
      </c>
      <c r="CD6" s="22">
        <f t="shared" si="9"/>
        <v>185.06</v>
      </c>
      <c r="CE6" s="22">
        <f t="shared" si="9"/>
        <v>190.78</v>
      </c>
      <c r="CF6" s="22">
        <f t="shared" si="9"/>
        <v>189.58</v>
      </c>
      <c r="CG6" s="22">
        <f t="shared" si="9"/>
        <v>192.82</v>
      </c>
      <c r="CH6" s="22">
        <f t="shared" si="9"/>
        <v>192.98</v>
      </c>
      <c r="CI6" s="22">
        <f t="shared" si="9"/>
        <v>192.13</v>
      </c>
      <c r="CJ6" s="22">
        <f t="shared" si="9"/>
        <v>197.04</v>
      </c>
      <c r="CK6" s="21" t="str">
        <f>IF(CK7="","",IF(CK7="-","【-】","【"&amp;SUBSTITUTE(TEXT(CK7,"#,##0.00"),"-","△")&amp;"】"))</f>
        <v>【174.75】</v>
      </c>
      <c r="CL6" s="22">
        <f>IF(CL7="",NA(),CL7)</f>
        <v>52.2</v>
      </c>
      <c r="CM6" s="22">
        <f t="shared" ref="CM6:CU6" si="10">IF(CM7="",NA(),CM7)</f>
        <v>51.12</v>
      </c>
      <c r="CN6" s="22">
        <f t="shared" si="10"/>
        <v>50.75</v>
      </c>
      <c r="CO6" s="22">
        <f t="shared" si="10"/>
        <v>50.17</v>
      </c>
      <c r="CP6" s="22">
        <f t="shared" si="10"/>
        <v>49.33</v>
      </c>
      <c r="CQ6" s="22">
        <f t="shared" si="10"/>
        <v>55.22</v>
      </c>
      <c r="CR6" s="22">
        <f t="shared" si="10"/>
        <v>54.05</v>
      </c>
      <c r="CS6" s="22">
        <f t="shared" si="10"/>
        <v>54.43</v>
      </c>
      <c r="CT6" s="22">
        <f t="shared" si="10"/>
        <v>53.87</v>
      </c>
      <c r="CU6" s="22">
        <f t="shared" si="10"/>
        <v>54.49</v>
      </c>
      <c r="CV6" s="21" t="str">
        <f>IF(CV7="","",IF(CV7="-","【-】","【"&amp;SUBSTITUTE(TEXT(CV7,"#,##0.00"),"-","△")&amp;"】"))</f>
        <v>【59.97】</v>
      </c>
      <c r="CW6" s="22">
        <f>IF(CW7="",NA(),CW7)</f>
        <v>90.88</v>
      </c>
      <c r="CX6" s="22">
        <f t="shared" ref="CX6:DF6" si="11">IF(CX7="",NA(),CX7)</f>
        <v>92.12</v>
      </c>
      <c r="CY6" s="22">
        <f t="shared" si="11"/>
        <v>91.36</v>
      </c>
      <c r="CZ6" s="22">
        <f t="shared" si="11"/>
        <v>92.75</v>
      </c>
      <c r="DA6" s="22">
        <f t="shared" si="11"/>
        <v>93.58</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45.9</v>
      </c>
      <c r="DI6" s="22">
        <f t="shared" ref="DI6:DQ6" si="12">IF(DI7="",NA(),DI7)</f>
        <v>47</v>
      </c>
      <c r="DJ6" s="22">
        <f t="shared" si="12"/>
        <v>46.96</v>
      </c>
      <c r="DK6" s="22">
        <f t="shared" si="12"/>
        <v>46.99</v>
      </c>
      <c r="DL6" s="22">
        <f t="shared" si="12"/>
        <v>46.63</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2">
        <f t="shared" ref="DT6:EB6" si="13">IF(DT7="",NA(),DT7)</f>
        <v>17.489999999999998</v>
      </c>
      <c r="DU6" s="22">
        <f t="shared" si="13"/>
        <v>18.739999999999998</v>
      </c>
      <c r="DV6" s="22">
        <f t="shared" si="13"/>
        <v>19.86</v>
      </c>
      <c r="DW6" s="22">
        <f t="shared" si="13"/>
        <v>19.829999999999998</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1.03</v>
      </c>
      <c r="EE6" s="22">
        <f t="shared" ref="EE6:EM6" si="14">IF(EE7="",NA(),EE7)</f>
        <v>0.05</v>
      </c>
      <c r="EF6" s="22">
        <f t="shared" si="14"/>
        <v>0.57999999999999996</v>
      </c>
      <c r="EG6" s="22">
        <f t="shared" si="14"/>
        <v>0.47</v>
      </c>
      <c r="EH6" s="22">
        <f t="shared" si="14"/>
        <v>0.44</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253847</v>
      </c>
      <c r="D7" s="24">
        <v>46</v>
      </c>
      <c r="E7" s="24">
        <v>1</v>
      </c>
      <c r="F7" s="24">
        <v>0</v>
      </c>
      <c r="G7" s="24">
        <v>1</v>
      </c>
      <c r="H7" s="24" t="s">
        <v>93</v>
      </c>
      <c r="I7" s="24" t="s">
        <v>94</v>
      </c>
      <c r="J7" s="24" t="s">
        <v>95</v>
      </c>
      <c r="K7" s="24" t="s">
        <v>96</v>
      </c>
      <c r="L7" s="24" t="s">
        <v>97</v>
      </c>
      <c r="M7" s="24" t="s">
        <v>98</v>
      </c>
      <c r="N7" s="25" t="s">
        <v>99</v>
      </c>
      <c r="O7" s="25">
        <v>60.44</v>
      </c>
      <c r="P7" s="25">
        <v>96.63</v>
      </c>
      <c r="Q7" s="25">
        <v>3190</v>
      </c>
      <c r="R7" s="25">
        <v>11543</v>
      </c>
      <c r="S7" s="25">
        <v>44.55</v>
      </c>
      <c r="T7" s="25">
        <v>259.10000000000002</v>
      </c>
      <c r="U7" s="25">
        <v>11132</v>
      </c>
      <c r="V7" s="25">
        <v>28.63</v>
      </c>
      <c r="W7" s="25">
        <v>388.82</v>
      </c>
      <c r="X7" s="25">
        <v>104.87</v>
      </c>
      <c r="Y7" s="25">
        <v>107.45</v>
      </c>
      <c r="Z7" s="25">
        <v>110.24</v>
      </c>
      <c r="AA7" s="25">
        <v>113.84</v>
      </c>
      <c r="AB7" s="25">
        <v>111.02</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374.29</v>
      </c>
      <c r="AU7" s="25">
        <v>436.8</v>
      </c>
      <c r="AV7" s="25">
        <v>374.96</v>
      </c>
      <c r="AW7" s="25">
        <v>449.63</v>
      </c>
      <c r="AX7" s="25">
        <v>454.75</v>
      </c>
      <c r="AY7" s="25">
        <v>359.7</v>
      </c>
      <c r="AZ7" s="25">
        <v>362.93</v>
      </c>
      <c r="BA7" s="25">
        <v>371.81</v>
      </c>
      <c r="BB7" s="25">
        <v>384.23</v>
      </c>
      <c r="BC7" s="25">
        <v>364.3</v>
      </c>
      <c r="BD7" s="25">
        <v>252.29</v>
      </c>
      <c r="BE7" s="25">
        <v>335.22</v>
      </c>
      <c r="BF7" s="25">
        <v>340.56</v>
      </c>
      <c r="BG7" s="25">
        <v>361</v>
      </c>
      <c r="BH7" s="25">
        <v>374.65</v>
      </c>
      <c r="BI7" s="25">
        <v>390.99</v>
      </c>
      <c r="BJ7" s="25">
        <v>447.01</v>
      </c>
      <c r="BK7" s="25">
        <v>439.05</v>
      </c>
      <c r="BL7" s="25">
        <v>465.85</v>
      </c>
      <c r="BM7" s="25">
        <v>439.43</v>
      </c>
      <c r="BN7" s="25">
        <v>438.41</v>
      </c>
      <c r="BO7" s="25">
        <v>268.07</v>
      </c>
      <c r="BP7" s="25">
        <v>92.81</v>
      </c>
      <c r="BQ7" s="25">
        <v>96.18</v>
      </c>
      <c r="BR7" s="25">
        <v>97.65</v>
      </c>
      <c r="BS7" s="25">
        <v>101.19</v>
      </c>
      <c r="BT7" s="25">
        <v>97.99</v>
      </c>
      <c r="BU7" s="25">
        <v>95.81</v>
      </c>
      <c r="BV7" s="25">
        <v>95.26</v>
      </c>
      <c r="BW7" s="25">
        <v>92.39</v>
      </c>
      <c r="BX7" s="25">
        <v>94.41</v>
      </c>
      <c r="BY7" s="25">
        <v>90.96</v>
      </c>
      <c r="BZ7" s="25">
        <v>97.47</v>
      </c>
      <c r="CA7" s="25">
        <v>199.18</v>
      </c>
      <c r="CB7" s="25">
        <v>193.65</v>
      </c>
      <c r="CC7" s="25">
        <v>191.4</v>
      </c>
      <c r="CD7" s="25">
        <v>185.06</v>
      </c>
      <c r="CE7" s="25">
        <v>190.78</v>
      </c>
      <c r="CF7" s="25">
        <v>189.58</v>
      </c>
      <c r="CG7" s="25">
        <v>192.82</v>
      </c>
      <c r="CH7" s="25">
        <v>192.98</v>
      </c>
      <c r="CI7" s="25">
        <v>192.13</v>
      </c>
      <c r="CJ7" s="25">
        <v>197.04</v>
      </c>
      <c r="CK7" s="25">
        <v>174.75</v>
      </c>
      <c r="CL7" s="25">
        <v>52.2</v>
      </c>
      <c r="CM7" s="25">
        <v>51.12</v>
      </c>
      <c r="CN7" s="25">
        <v>50.75</v>
      </c>
      <c r="CO7" s="25">
        <v>50.17</v>
      </c>
      <c r="CP7" s="25">
        <v>49.33</v>
      </c>
      <c r="CQ7" s="25">
        <v>55.22</v>
      </c>
      <c r="CR7" s="25">
        <v>54.05</v>
      </c>
      <c r="CS7" s="25">
        <v>54.43</v>
      </c>
      <c r="CT7" s="25">
        <v>53.87</v>
      </c>
      <c r="CU7" s="25">
        <v>54.49</v>
      </c>
      <c r="CV7" s="25">
        <v>59.97</v>
      </c>
      <c r="CW7" s="25">
        <v>90.88</v>
      </c>
      <c r="CX7" s="25">
        <v>92.12</v>
      </c>
      <c r="CY7" s="25">
        <v>91.36</v>
      </c>
      <c r="CZ7" s="25">
        <v>92.75</v>
      </c>
      <c r="DA7" s="25">
        <v>93.58</v>
      </c>
      <c r="DB7" s="25">
        <v>80.930000000000007</v>
      </c>
      <c r="DC7" s="25">
        <v>80.510000000000005</v>
      </c>
      <c r="DD7" s="25">
        <v>79.44</v>
      </c>
      <c r="DE7" s="25">
        <v>79.489999999999995</v>
      </c>
      <c r="DF7" s="25">
        <v>78.8</v>
      </c>
      <c r="DG7" s="25">
        <v>89.76</v>
      </c>
      <c r="DH7" s="25">
        <v>45.9</v>
      </c>
      <c r="DI7" s="25">
        <v>47</v>
      </c>
      <c r="DJ7" s="25">
        <v>46.96</v>
      </c>
      <c r="DK7" s="25">
        <v>46.99</v>
      </c>
      <c r="DL7" s="25">
        <v>46.63</v>
      </c>
      <c r="DM7" s="25">
        <v>47.97</v>
      </c>
      <c r="DN7" s="25">
        <v>49.12</v>
      </c>
      <c r="DO7" s="25">
        <v>49.39</v>
      </c>
      <c r="DP7" s="25">
        <v>50.75</v>
      </c>
      <c r="DQ7" s="25">
        <v>51.72</v>
      </c>
      <c r="DR7" s="25">
        <v>51.51</v>
      </c>
      <c r="DS7" s="25">
        <v>0</v>
      </c>
      <c r="DT7" s="25">
        <v>17.489999999999998</v>
      </c>
      <c r="DU7" s="25">
        <v>18.739999999999998</v>
      </c>
      <c r="DV7" s="25">
        <v>19.86</v>
      </c>
      <c r="DW7" s="25">
        <v>19.829999999999998</v>
      </c>
      <c r="DX7" s="25">
        <v>15.33</v>
      </c>
      <c r="DY7" s="25">
        <v>16.760000000000002</v>
      </c>
      <c r="DZ7" s="25">
        <v>18.57</v>
      </c>
      <c r="EA7" s="25">
        <v>21.14</v>
      </c>
      <c r="EB7" s="25">
        <v>22.12</v>
      </c>
      <c r="EC7" s="25">
        <v>23.75</v>
      </c>
      <c r="ED7" s="25">
        <v>1.03</v>
      </c>
      <c r="EE7" s="25">
        <v>0.05</v>
      </c>
      <c r="EF7" s="25">
        <v>0.57999999999999996</v>
      </c>
      <c r="EG7" s="25">
        <v>0.47</v>
      </c>
      <c r="EH7" s="25">
        <v>0.44</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2024-02-08T06:55:22Z</cp:lastPrinted>
  <dcterms:created xsi:type="dcterms:W3CDTF">2023-12-05T00:56:35Z</dcterms:created>
  <dcterms:modified xsi:type="dcterms:W3CDTF">2024-02-08T06:55:24Z</dcterms:modified>
  <cp:category/>
</cp:coreProperties>
</file>