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r\竜王町\0110上下水道課\下水道係\決算統計他（市町振興課）\県調査（県市町振興課）\H28　公営企業に係る「経営比較分析表」の分析等について\回答（H29.2.22修正）\再提出資料\"/>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<sst xmlns="http://schemas.openxmlformats.org/spreadsheetml/2006/main" count="221" uniqueCount="111">
  <si>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</si>
  <si>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</si>
  <si>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</si>
  <si>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</si>
  <si>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</si>
  <si>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</si>
  <si>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</si>
  <si>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</si>
  <si>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</si>
  <si>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</si>
  <si>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</si>
  <si>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</si>
  <si>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</si>
  <si>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</si>
  <si>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</si>
  <si>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</si>
  <si>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</si>
  <si>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</si>
  <si>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</si>
  <si>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</si>
  <si>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</si>
  <si>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</si>
  <si>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</si>
  <si>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</si>
  <si>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</si>
  <si>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</si>
  <si>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</si>
  <si>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</si>
  <si>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</si>
  <si>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</si>
  <si>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</si>
  <si>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</si>
  <si>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</si>
  <si>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</si>
  <si>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</si>
  <si>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</si>
  <si>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</si>
  <si>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</si>
  <si>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</si>
  <si>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</si>
  <si>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</si>
  <si>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</si>
  <si>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</si>
  <si>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</si>
  <si>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</si>
  <si>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</si>
  <si>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</si>
  <si>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</si>
  <si>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</si>
  <si>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</si>
  <si>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</si>
  <si>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</si>
  <si>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</si>
  <si>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</si>
  <si>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</si>
  <si>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</si>
  <si>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</si>
  <si>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</si>
  <si>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</si>
  <si>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</si>
  <si>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</si>
  <si>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</si>
  <si>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</si>
  <si>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</si>
  <si>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</si>
  <si>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</si>
  <si>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</si>
  <si>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</si>
  <si>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</si>
  <si>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</si>
  <si>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</si>
  <si>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</si>
  <si>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</si>
  <si>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</si>
  <si>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</si>
  <si>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</si>
  <si>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</si>
  <si>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</si>
  <si>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</si>
  <si>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</si>
  <si>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</si>
  <si>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</si>
  <si>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</si>
  <si>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</si>
  <si>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</si>
  <si>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</si>
  <si>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</si>
  <si>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</si>
  <si>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</si>
  <si>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</si>
  <si>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</si>
  <si>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</si>
  <si>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</si>
  <si>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</si>
  <si>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</si>
  <si>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</si>
  <si>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竜王町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</si>
  <si>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</si>
  <si>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</si>
  <si>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</si>
  <si>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</si>
  <si>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</si>
  <si>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</si>
  <si>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</si>
  <si>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</si>
  <si>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</si>
  <si>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</si>
  <si>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</si>
  <si>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①収益的収支比率は、100％を超える結果ではあるが、地方債の償還が平成31年度で終わることから今後も改善傾向が続くことが期待できる。
④企業債残高対事業規模比率については、新たな借入を実施していないため、類似団体平均値より低い数値となっている。
⑤経費回収率については、汚水処理に係る費用が使用料以外の収入で賄われているため、適正な使用料収入の確保および汚水処理費の削減が求められるため、地方公営企業法適用後に対応予定である。
⑥汚水処理原価については、類似団体平均値より低い数値であることから、今後も継続して費用を抑制していく必要がある。
⑦施設利用率については、類似団体平均値より高い数値であることから、施設の利用状況や規模は適正に稼働している状況である。
⑧水洗化率については、高水準であるが今後もさらに向上に努める。</t>
    <rPh sb="1" eb="3">
      <t>シュウエキ</t>
    </rPh>
    <rPh sb="3" eb="4">
      <t>テキ</t>
    </rPh>
    <rPh sb="4" eb="6">
      <t>シュウシ</t>
    </rPh>
    <rPh sb="6" eb="8">
      <t>ヒリツ</t>
    </rPh>
    <rPh sb="15" eb="16">
      <t>コ</t>
    </rPh>
    <rPh sb="18" eb="20">
      <t>ケッカ</t>
    </rPh>
    <rPh sb="26" eb="29">
      <t>チホウサイ</t>
    </rPh>
    <rPh sb="30" eb="32">
      <t>ショウカン</t>
    </rPh>
    <rPh sb="33" eb="35">
      <t>ヘイセイ</t>
    </rPh>
    <rPh sb="37" eb="39">
      <t>ネンド</t>
    </rPh>
    <rPh sb="40" eb="41">
      <t>オ</t>
    </rPh>
    <rPh sb="47" eb="49">
      <t>コンゴ</t>
    </rPh>
    <rPh sb="50" eb="52">
      <t>カイゼン</t>
    </rPh>
    <rPh sb="52" eb="54">
      <t>ケイコウ</t>
    </rPh>
    <rPh sb="55" eb="56">
      <t>ツヅ</t>
    </rPh>
    <rPh sb="60" eb="62">
      <t>キタイ</t>
    </rPh>
    <rPh sb="68" eb="70">
      <t>キギョウ</t>
    </rPh>
    <rPh sb="70" eb="71">
      <t>サイ</t>
    </rPh>
    <rPh sb="71" eb="73">
      <t>ザンダカ</t>
    </rPh>
    <rPh sb="73" eb="74">
      <t>タイ</t>
    </rPh>
    <rPh sb="74" eb="76">
      <t>ジギョウ</t>
    </rPh>
    <rPh sb="76" eb="78">
      <t>キボ</t>
    </rPh>
    <rPh sb="78" eb="80">
      <t>ヒリツ</t>
    </rPh>
    <rPh sb="86" eb="87">
      <t>アラ</t>
    </rPh>
    <rPh sb="89" eb="91">
      <t>カリイレ</t>
    </rPh>
    <rPh sb="92" eb="94">
      <t>ジッシ</t>
    </rPh>
    <rPh sb="102" eb="103">
      <t>ルイ</t>
    </rPh>
    <rPh sb="103" eb="104">
      <t>ニ</t>
    </rPh>
    <rPh sb="104" eb="106">
      <t>ダンタイ</t>
    </rPh>
    <rPh sb="106" eb="108">
      <t>ヘイキン</t>
    </rPh>
    <rPh sb="108" eb="109">
      <t>チ</t>
    </rPh>
    <rPh sb="111" eb="112">
      <t>ヒク</t>
    </rPh>
    <rPh sb="113" eb="115">
      <t>スウチ</t>
    </rPh>
    <rPh sb="215" eb="217">
      <t>オスイ</t>
    </rPh>
    <rPh sb="217" eb="219">
      <t>ショリ</t>
    </rPh>
    <rPh sb="219" eb="221">
      <t>ゲンカ</t>
    </rPh>
    <rPh sb="227" eb="228">
      <t>ルイ</t>
    </rPh>
    <rPh sb="228" eb="229">
      <t>ニ</t>
    </rPh>
    <rPh sb="229" eb="231">
      <t>ダンタイ</t>
    </rPh>
    <rPh sb="231" eb="233">
      <t>ヘイキン</t>
    </rPh>
    <rPh sb="233" eb="234">
      <t>チ</t>
    </rPh>
    <rPh sb="236" eb="237">
      <t>ヒク</t>
    </rPh>
    <rPh sb="238" eb="240">
      <t>スウチ</t>
    </rPh>
    <rPh sb="248" eb="250">
      <t>コンゴ</t>
    </rPh>
    <rPh sb="251" eb="253">
      <t>ケイゾク</t>
    </rPh>
    <rPh sb="255" eb="257">
      <t>ヒヨウ</t>
    </rPh>
    <rPh sb="258" eb="260">
      <t>ヨクセイ</t>
    </rPh>
    <rPh sb="264" eb="266">
      <t>ヒツヨウ</t>
    </rPh>
    <rPh sb="272" eb="274">
      <t>シセツ</t>
    </rPh>
    <rPh sb="274" eb="276">
      <t>リヨウ</t>
    </rPh>
    <rPh sb="276" eb="277">
      <t>リツ</t>
    </rPh>
    <rPh sb="283" eb="284">
      <t>ルイ</t>
    </rPh>
    <rPh sb="284" eb="285">
      <t>ニ</t>
    </rPh>
    <rPh sb="285" eb="287">
      <t>ダンタイ</t>
    </rPh>
    <rPh sb="287" eb="289">
      <t>ヘイキン</t>
    </rPh>
    <rPh sb="289" eb="290">
      <t>チ</t>
    </rPh>
    <rPh sb="292" eb="293">
      <t>タカ</t>
    </rPh>
    <rPh sb="294" eb="296">
      <t>スウチ</t>
    </rPh>
    <rPh sb="304" eb="306">
      <t>シセツ</t>
    </rPh>
    <rPh sb="307" eb="309">
      <t>リヨウ</t>
    </rPh>
    <rPh sb="309" eb="311">
      <t>ジョウキョウ</t>
    </rPh>
    <rPh sb="312" eb="314">
      <t>キボ</t>
    </rPh>
    <rPh sb="315" eb="317">
      <t>テキセイ</t>
    </rPh>
    <rPh sb="318" eb="320">
      <t>カドウ</t>
    </rPh>
    <rPh sb="324" eb="326">
      <t>ジョウキョウ</t>
    </rPh>
    <rPh sb="332" eb="335">
      <t>スイセンカ</t>
    </rPh>
    <rPh sb="335" eb="336">
      <t>リツ</t>
    </rPh>
    <rPh sb="342" eb="345">
      <t>コウスイジュン</t>
    </rPh>
    <rPh sb="349" eb="351">
      <t>コンゴ</t>
    </rPh>
    <rPh sb="355" eb="357">
      <t>コウジョウ</t>
    </rPh>
    <rPh sb="358" eb="359">
      <t>ツト</t>
    </rPh>
    <phoneticPr fontId="4"/>
  </si>
  <si>
    <t>　現在のところ更新は発生していないが、今後は過去に整備した管渠の更新時期が集中して到来することが予想され、また、更新投資は新たな供用開始による料金収入が見込めないため、現在とこれからの経営状況を見据え、計画的な更新計画の策定および実施が求められる。</t>
    <rPh sb="1" eb="3">
      <t>ゲンザイ</t>
    </rPh>
    <rPh sb="7" eb="9">
      <t>コウシン</t>
    </rPh>
    <rPh sb="10" eb="12">
      <t>ハッセイ</t>
    </rPh>
    <rPh sb="19" eb="21">
      <t>コンゴ</t>
    </rPh>
    <rPh sb="22" eb="24">
      <t>カコ</t>
    </rPh>
    <rPh sb="25" eb="27">
      <t>セイビ</t>
    </rPh>
    <rPh sb="29" eb="31">
      <t>カンキョ</t>
    </rPh>
    <rPh sb="32" eb="34">
      <t>コウシン</t>
    </rPh>
    <rPh sb="34" eb="36">
      <t>ジキ</t>
    </rPh>
    <rPh sb="37" eb="39">
      <t>シュウチュウ</t>
    </rPh>
    <rPh sb="41" eb="43">
      <t>トウライ</t>
    </rPh>
    <rPh sb="48" eb="50">
      <t>ヨソウ</t>
    </rPh>
    <rPh sb="56" eb="58">
      <t>コウシン</t>
    </rPh>
    <rPh sb="58" eb="60">
      <t>トウシ</t>
    </rPh>
    <rPh sb="61" eb="62">
      <t>アラ</t>
    </rPh>
    <rPh sb="64" eb="66">
      <t>キョウヨウ</t>
    </rPh>
    <rPh sb="66" eb="68">
      <t>カイシ</t>
    </rPh>
    <rPh sb="71" eb="73">
      <t>リョウキン</t>
    </rPh>
    <rPh sb="73" eb="75">
      <t>シュウニュウ</t>
    </rPh>
    <rPh sb="76" eb="78">
      <t>ミコ</t>
    </rPh>
    <rPh sb="84" eb="86">
      <t>ゲンザイ</t>
    </rPh>
    <rPh sb="92" eb="94">
      <t>ケイエイ</t>
    </rPh>
    <rPh sb="94" eb="96">
      <t>ジョウキョウ</t>
    </rPh>
    <rPh sb="97" eb="99">
      <t>ミス</t>
    </rPh>
    <rPh sb="101" eb="103">
      <t>ケイカク</t>
    </rPh>
    <rPh sb="103" eb="104">
      <t>テキ</t>
    </rPh>
    <rPh sb="105" eb="107">
      <t>コウシン</t>
    </rPh>
    <rPh sb="107" eb="109">
      <t>ケイカク</t>
    </rPh>
    <rPh sb="110" eb="112">
      <t>サクテイ</t>
    </rPh>
    <rPh sb="115" eb="117">
      <t>ジッシ</t>
    </rPh>
    <rPh sb="118" eb="119">
      <t>モト</t>
    </rPh>
    <phoneticPr fontId="4"/>
  </si>
  <si>
    <t>　本町の下水道事業は、平成元年に供用を開始し約30年経過しております。現在は地方公営企業法適用に向け資産把握等を行っており、適正な汚水処理負担に対応した料金水準についての検証とそれに基づく収支構造の構築が求められる。
　今後については、公共下水道への接続等を含めた検討を行う必要があるものと考えている。</t>
    <rPh sb="1" eb="3">
      <t>ホンチョウ</t>
    </rPh>
    <rPh sb="4" eb="7">
      <t>ゲスイドウ</t>
    </rPh>
    <rPh sb="7" eb="9">
      <t>ジギョウ</t>
    </rPh>
    <rPh sb="11" eb="13">
      <t>ヘイセイ</t>
    </rPh>
    <rPh sb="13" eb="15">
      <t>ガンネン</t>
    </rPh>
    <rPh sb="16" eb="18">
      <t>キョウヨウ</t>
    </rPh>
    <rPh sb="19" eb="21">
      <t>カイシ</t>
    </rPh>
    <rPh sb="22" eb="23">
      <t>ヤク</t>
    </rPh>
    <rPh sb="25" eb="26">
      <t>ネン</t>
    </rPh>
    <rPh sb="26" eb="28">
      <t>ケイカ</t>
    </rPh>
    <rPh sb="35" eb="37">
      <t>ゲンザイ</t>
    </rPh>
    <rPh sb="38" eb="40">
      <t>チホウ</t>
    </rPh>
    <rPh sb="40" eb="42">
      <t>コウエイ</t>
    </rPh>
    <rPh sb="42" eb="44">
      <t>キギョウ</t>
    </rPh>
    <rPh sb="44" eb="45">
      <t>ホウ</t>
    </rPh>
    <rPh sb="45" eb="47">
      <t>テキヨウ</t>
    </rPh>
    <rPh sb="48" eb="49">
      <t>ム</t>
    </rPh>
    <rPh sb="50" eb="52">
      <t>シサン</t>
    </rPh>
    <rPh sb="52" eb="54">
      <t>ハアク</t>
    </rPh>
    <rPh sb="54" eb="55">
      <t>トウ</t>
    </rPh>
    <rPh sb="56" eb="57">
      <t>オコナ</t>
    </rPh>
    <rPh sb="62" eb="64">
      <t>テキセイ</t>
    </rPh>
    <rPh sb="65" eb="67">
      <t>オスイ</t>
    </rPh>
    <rPh sb="67" eb="69">
      <t>ショリ</t>
    </rPh>
    <rPh sb="69" eb="71">
      <t>フタン</t>
    </rPh>
    <rPh sb="72" eb="74">
      <t>タイオウ</t>
    </rPh>
    <rPh sb="76" eb="78">
      <t>リョウキン</t>
    </rPh>
    <rPh sb="78" eb="80">
      <t>スイジュン</t>
    </rPh>
    <rPh sb="85" eb="87">
      <t>ケンショウ</t>
    </rPh>
    <rPh sb="91" eb="92">
      <t>モト</t>
    </rPh>
    <rPh sb="94" eb="96">
      <t>シュウシ</t>
    </rPh>
    <rPh sb="96" eb="98">
      <t>コウゾウ</t>
    </rPh>
    <rPh sb="99" eb="101">
      <t>コウチク</t>
    </rPh>
    <rPh sb="102" eb="103">
      <t>モト</t>
    </rPh>
    <rPh sb="110" eb="112">
      <t>コンゴ</t>
    </rPh>
    <rPh sb="118" eb="120">
      <t>コウキョウ</t>
    </rPh>
    <rPh sb="120" eb="123">
      <t>ゲスイドウ</t>
    </rPh>
    <rPh sb="125" eb="127">
      <t>セツゾク</t>
    </rPh>
    <rPh sb="127" eb="128">
      <t>トウ</t>
    </rPh>
    <rPh sb="129" eb="130">
      <t>フク</t>
    </rPh>
    <rPh sb="132" eb="134">
      <t>ケントウ</t>
    </rPh>
    <rPh sb="135" eb="136">
      <t>オコナ</t>
    </rPh>
    <rPh sb="137" eb="139">
      <t>ヒツヨウ</t>
    </rPh>
    <rPh sb="145" eb="14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</si>
</sst>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8824424"/>
        <c:axId val="24659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88824424"/>
        <c:axId val="246593008"/>
      </c:lineChart>
      <c:dateAx>
        <c:axId val="188824424"/>
        <c:scaling>
          <c:orientation val="minMax"/>
        </c:scaling>
        <c:delete val="1"/>
        <c:axPos val="b"/>
        <c:numFmt formatCode="ge" sourceLinked="1"/>
        <c:majorTickMark val="none"/>
        <c:minorTickMark val="none"/>
        <c:tickLblPos val="none"/>
        <c:crossAx val="246593008"/>
        <c:crosses val="autoZero"/>
        <c:auto val="1"/>
        <c:lblOffset val="100"/>
        <c:baseTimeUnit val="years"/>
      </c:dateAx>
      <c:valAx>
        <c:axId val="24659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24424"/>
        <c:crosses val="autoZero"/>
        <c:crossBetween val="between"/>
        <c:majorUnit val="1.0000000000000002E-2"/>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70.81</c:v>
                </c:pt>
                <c:pt idx="1">
                  <c:v>86.42</c:v>
                </c:pt>
                <c:pt idx="2">
                  <c:v>73.41</c:v>
                </c:pt>
                <c:pt idx="3">
                  <c:v>69.650000000000006</c:v>
                </c:pt>
                <c:pt idx="4">
                  <c:v>76.3</c:v>
                </c:pt>
              </c:numCache>
            </c:numRef>
          </c:val>
        </c:ser>
        <c:dLbls>
          <c:showLegendKey val="0"/>
          <c:showVal val="0"/>
          <c:showCatName val="0"/>
          <c:showSerName val="0"/>
          <c:showPercent val="0"/>
          <c:showBubbleSize val="0"/>
        </c:dLbls>
        <c:gapWidth val="150"/>
        <c:axId val="247188256"/>
        <c:axId val="247188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247188256"/>
        <c:axId val="247188648"/>
      </c:lineChart>
      <c:dateAx>
        <c:axId val="247188256"/>
        <c:scaling>
          <c:orientation val="minMax"/>
        </c:scaling>
        <c:delete val="1"/>
        <c:axPos val="b"/>
        <c:numFmt formatCode="ge" sourceLinked="1"/>
        <c:majorTickMark val="none"/>
        <c:minorTickMark val="none"/>
        <c:tickLblPos val="none"/>
        <c:crossAx val="247188648"/>
        <c:crosses val="autoZero"/>
        <c:auto val="1"/>
        <c:lblOffset val="100"/>
        <c:baseTimeUnit val="years"/>
      </c:dateAx>
      <c:valAx>
        <c:axId val="247188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18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99.77</c:v>
                </c:pt>
                <c:pt idx="1">
                  <c:v>99.54</c:v>
                </c:pt>
                <c:pt idx="2">
                  <c:v>99.77</c:v>
                </c:pt>
                <c:pt idx="3">
                  <c:v>99.76</c:v>
                </c:pt>
                <c:pt idx="4">
                  <c:v>99.76</c:v>
                </c:pt>
              </c:numCache>
            </c:numRef>
          </c:val>
        </c:ser>
        <c:dLbls>
          <c:showLegendKey val="0"/>
          <c:showVal val="0"/>
          <c:showCatName val="0"/>
          <c:showSerName val="0"/>
          <c:showPercent val="0"/>
          <c:showBubbleSize val="0"/>
        </c:dLbls>
        <c:gapWidth val="150"/>
        <c:axId val="247189824"/>
        <c:axId val="24709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247189824"/>
        <c:axId val="247096320"/>
      </c:lineChart>
      <c:dateAx>
        <c:axId val="247189824"/>
        <c:scaling>
          <c:orientation val="minMax"/>
        </c:scaling>
        <c:delete val="1"/>
        <c:axPos val="b"/>
        <c:numFmt formatCode="ge" sourceLinked="1"/>
        <c:majorTickMark val="none"/>
        <c:minorTickMark val="none"/>
        <c:tickLblPos val="none"/>
        <c:crossAx val="247096320"/>
        <c:crosses val="autoZero"/>
        <c:auto val="1"/>
        <c:lblOffset val="100"/>
        <c:baseTimeUnit val="years"/>
      </c:dateAx>
      <c:valAx>
        <c:axId val="24709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18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102.53</c:v>
                </c:pt>
                <c:pt idx="1">
                  <c:v>100.01</c:v>
                </c:pt>
                <c:pt idx="2">
                  <c:v>92.55</c:v>
                </c:pt>
                <c:pt idx="3">
                  <c:v>97.54</c:v>
                </c:pt>
                <c:pt idx="4">
                  <c:v>100.15</c:v>
                </c:pt>
              </c:numCache>
            </c:numRef>
          </c:val>
        </c:ser>
        <c:dLbls>
          <c:showLegendKey val="0"/>
          <c:showVal val="0"/>
          <c:showCatName val="0"/>
          <c:showSerName val="0"/>
          <c:showPercent val="0"/>
          <c:showBubbleSize val="0"/>
        </c:dLbls>
        <c:gapWidth val="150"/>
        <c:axId val="246594184"/>
        <c:axId val="24659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594184"/>
        <c:axId val="246594576"/>
      </c:lineChart>
      <c:dateAx>
        <c:axId val="246594184"/>
        <c:scaling>
          <c:orientation val="minMax"/>
        </c:scaling>
        <c:delete val="1"/>
        <c:axPos val="b"/>
        <c:numFmt formatCode="ge" sourceLinked="1"/>
        <c:majorTickMark val="none"/>
        <c:minorTickMark val="none"/>
        <c:tickLblPos val="none"/>
        <c:crossAx val="246594576"/>
        <c:crosses val="autoZero"/>
        <c:auto val="1"/>
        <c:lblOffset val="100"/>
        <c:baseTimeUnit val="years"/>
      </c:dateAx>
      <c:valAx>
        <c:axId val="24659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594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6595752"/>
        <c:axId val="24659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595752"/>
        <c:axId val="246596144"/>
      </c:lineChart>
      <c:dateAx>
        <c:axId val="246595752"/>
        <c:scaling>
          <c:orientation val="minMax"/>
        </c:scaling>
        <c:delete val="1"/>
        <c:axPos val="b"/>
        <c:numFmt formatCode="ge" sourceLinked="1"/>
        <c:majorTickMark val="none"/>
        <c:minorTickMark val="none"/>
        <c:tickLblPos val="none"/>
        <c:crossAx val="246596144"/>
        <c:crosses val="autoZero"/>
        <c:auto val="1"/>
        <c:lblOffset val="100"/>
        <c:baseTimeUnit val="years"/>
      </c:dateAx>
      <c:valAx>
        <c:axId val="24659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59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6666672"/>
        <c:axId val="246667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666672"/>
        <c:axId val="246667064"/>
      </c:lineChart>
      <c:dateAx>
        <c:axId val="246666672"/>
        <c:scaling>
          <c:orientation val="minMax"/>
        </c:scaling>
        <c:delete val="1"/>
        <c:axPos val="b"/>
        <c:numFmt formatCode="ge" sourceLinked="1"/>
        <c:majorTickMark val="none"/>
        <c:minorTickMark val="none"/>
        <c:tickLblPos val="none"/>
        <c:crossAx val="246667064"/>
        <c:crosses val="autoZero"/>
        <c:auto val="1"/>
        <c:lblOffset val="100"/>
        <c:baseTimeUnit val="years"/>
      </c:dateAx>
      <c:valAx>
        <c:axId val="246667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66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6668240"/>
        <c:axId val="246826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668240"/>
        <c:axId val="246826472"/>
      </c:lineChart>
      <c:dateAx>
        <c:axId val="246668240"/>
        <c:scaling>
          <c:orientation val="minMax"/>
        </c:scaling>
        <c:delete val="1"/>
        <c:axPos val="b"/>
        <c:numFmt formatCode="ge" sourceLinked="1"/>
        <c:majorTickMark val="none"/>
        <c:minorTickMark val="none"/>
        <c:tickLblPos val="none"/>
        <c:crossAx val="246826472"/>
        <c:crosses val="autoZero"/>
        <c:auto val="1"/>
        <c:lblOffset val="100"/>
        <c:baseTimeUnit val="years"/>
      </c:dateAx>
      <c:valAx>
        <c:axId val="246826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66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6828040"/>
        <c:axId val="24682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828040"/>
        <c:axId val="246828432"/>
      </c:lineChart>
      <c:dateAx>
        <c:axId val="246828040"/>
        <c:scaling>
          <c:orientation val="minMax"/>
        </c:scaling>
        <c:delete val="1"/>
        <c:axPos val="b"/>
        <c:numFmt formatCode="ge" sourceLinked="1"/>
        <c:majorTickMark val="none"/>
        <c:minorTickMark val="none"/>
        <c:tickLblPos val="none"/>
        <c:crossAx val="246828432"/>
        <c:crosses val="autoZero"/>
        <c:auto val="1"/>
        <c:lblOffset val="100"/>
        <c:baseTimeUnit val="years"/>
      </c:dateAx>
      <c:valAx>
        <c:axId val="24682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82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163.28</c:v>
                </c:pt>
                <c:pt idx="1">
                  <c:v>151.71</c:v>
                </c:pt>
                <c:pt idx="2">
                  <c:v>115.75</c:v>
                </c:pt>
                <c:pt idx="3">
                  <c:v>161.97999999999999</c:v>
                </c:pt>
                <c:pt idx="4">
                  <c:v>103.59</c:v>
                </c:pt>
              </c:numCache>
            </c:numRef>
          </c:val>
        </c:ser>
        <c:dLbls>
          <c:showLegendKey val="0"/>
          <c:showVal val="0"/>
          <c:showCatName val="0"/>
          <c:showSerName val="0"/>
          <c:showPercent val="0"/>
          <c:showBubbleSize val="0"/>
        </c:dLbls>
        <c:gapWidth val="150"/>
        <c:axId val="246666280"/>
        <c:axId val="24666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246666280"/>
        <c:axId val="246665888"/>
      </c:lineChart>
      <c:dateAx>
        <c:axId val="246666280"/>
        <c:scaling>
          <c:orientation val="minMax"/>
        </c:scaling>
        <c:delete val="1"/>
        <c:axPos val="b"/>
        <c:numFmt formatCode="ge" sourceLinked="1"/>
        <c:majorTickMark val="none"/>
        <c:minorTickMark val="none"/>
        <c:tickLblPos val="none"/>
        <c:crossAx val="246665888"/>
        <c:crosses val="autoZero"/>
        <c:auto val="1"/>
        <c:lblOffset val="100"/>
        <c:baseTimeUnit val="years"/>
      </c:dateAx>
      <c:valAx>
        <c:axId val="24666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66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70.86</c:v>
                </c:pt>
                <c:pt idx="1">
                  <c:v>71.98</c:v>
                </c:pt>
                <c:pt idx="2">
                  <c:v>69.849999999999994</c:v>
                </c:pt>
                <c:pt idx="3">
                  <c:v>54.32</c:v>
                </c:pt>
                <c:pt idx="4">
                  <c:v>57.49</c:v>
                </c:pt>
              </c:numCache>
            </c:numRef>
          </c:val>
        </c:ser>
        <c:dLbls>
          <c:showLegendKey val="0"/>
          <c:showVal val="0"/>
          <c:showCatName val="0"/>
          <c:showSerName val="0"/>
          <c:showPercent val="0"/>
          <c:showBubbleSize val="0"/>
        </c:dLbls>
        <c:gapWidth val="150"/>
        <c:axId val="246827648"/>
        <c:axId val="246829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246827648"/>
        <c:axId val="246829608"/>
      </c:lineChart>
      <c:dateAx>
        <c:axId val="246827648"/>
        <c:scaling>
          <c:orientation val="minMax"/>
        </c:scaling>
        <c:delete val="1"/>
        <c:axPos val="b"/>
        <c:numFmt formatCode="ge" sourceLinked="1"/>
        <c:majorTickMark val="none"/>
        <c:minorTickMark val="none"/>
        <c:tickLblPos val="none"/>
        <c:crossAx val="246829608"/>
        <c:crosses val="autoZero"/>
        <c:auto val="1"/>
        <c:lblOffset val="100"/>
        <c:baseTimeUnit val="years"/>
      </c:dateAx>
      <c:valAx>
        <c:axId val="246829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82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135.9</c:v>
                </c:pt>
                <c:pt idx="1">
                  <c:v>109.25</c:v>
                </c:pt>
                <c:pt idx="2">
                  <c:v>131.82</c:v>
                </c:pt>
                <c:pt idx="3">
                  <c:v>181.27</c:v>
                </c:pt>
                <c:pt idx="4">
                  <c:v>156.13999999999999</c:v>
                </c:pt>
              </c:numCache>
            </c:numRef>
          </c:val>
        </c:ser>
        <c:dLbls>
          <c:showLegendKey val="0"/>
          <c:showVal val="0"/>
          <c:showCatName val="0"/>
          <c:showSerName val="0"/>
          <c:showPercent val="0"/>
          <c:showBubbleSize val="0"/>
        </c:dLbls>
        <c:gapWidth val="150"/>
        <c:axId val="247186688"/>
        <c:axId val="247187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247186688"/>
        <c:axId val="247187080"/>
      </c:lineChart>
      <c:dateAx>
        <c:axId val="247186688"/>
        <c:scaling>
          <c:orientation val="minMax"/>
        </c:scaling>
        <c:delete val="1"/>
        <c:axPos val="b"/>
        <c:numFmt formatCode="ge" sourceLinked="1"/>
        <c:majorTickMark val="none"/>
        <c:minorTickMark val="none"/>
        <c:tickLblPos val="none"/>
        <c:crossAx val="247187080"/>
        <c:crosses val="autoZero"/>
        <c:auto val="1"/>
        <c:lblOffset val="100"/>
        <c:baseTimeUnit val="years"/>
      </c:dateAx>
      <c:valAx>
        <c:axId val="247187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18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1" zoomScale="80" zoomScaleNormal="8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滋賀県　竜王町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12360</v>
      </c>
      <c r="AM8" s="64"/>
      <c r="AN8" s="64"/>
      <c r="AO8" s="64"/>
      <c r="AP8" s="64"/>
      <c r="AQ8" s="64"/>
      <c r="AR8" s="64"/>
      <c r="AS8" s="64"/>
      <c r="AT8" s="63">
        <f>データ!S6</f>
        <v>44.55</v>
      </c>
      <c r="AU8" s="63"/>
      <c r="AV8" s="63"/>
      <c r="AW8" s="63"/>
      <c r="AX8" s="63"/>
      <c r="AY8" s="63"/>
      <c r="AZ8" s="63"/>
      <c r="BA8" s="63"/>
      <c r="BB8" s="63">
        <f>データ!T6</f>
        <v>277.44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6.74</v>
      </c>
      <c r="Q10" s="63"/>
      <c r="R10" s="63"/>
      <c r="S10" s="63"/>
      <c r="T10" s="63"/>
      <c r="U10" s="63"/>
      <c r="V10" s="63"/>
      <c r="W10" s="63">
        <f>データ!P6</f>
        <v>100</v>
      </c>
      <c r="X10" s="63"/>
      <c r="Y10" s="63"/>
      <c r="Z10" s="63"/>
      <c r="AA10" s="63"/>
      <c r="AB10" s="63"/>
      <c r="AC10" s="63"/>
      <c r="AD10" s="64">
        <f>データ!Q6</f>
        <v>2843</v>
      </c>
      <c r="AE10" s="64"/>
      <c r="AF10" s="64"/>
      <c r="AG10" s="64"/>
      <c r="AH10" s="64"/>
      <c r="AI10" s="64"/>
      <c r="AJ10" s="64"/>
      <c r="AK10" s="2"/>
      <c r="AL10" s="64">
        <f>データ!U6</f>
        <v>826</v>
      </c>
      <c r="AM10" s="64"/>
      <c r="AN10" s="64"/>
      <c r="AO10" s="64"/>
      <c r="AP10" s="64"/>
      <c r="AQ10" s="64"/>
      <c r="AR10" s="64"/>
      <c r="AS10" s="64"/>
      <c r="AT10" s="63">
        <f>データ!V6</f>
        <v>0.39</v>
      </c>
      <c r="AU10" s="63"/>
      <c r="AV10" s="63"/>
      <c r="AW10" s="63"/>
      <c r="AX10" s="63"/>
      <c r="AY10" s="63"/>
      <c r="AZ10" s="63"/>
      <c r="BA10" s="63"/>
      <c r="BB10" s="63">
        <f>データ!W6</f>
        <v>2117.9499999999998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253847</v>
      </c>
      <c r="D6" s="31">
        <f t="shared" si="3"/>
        <v>47</v>
      </c>
      <c r="E6" s="31">
        <f t="shared" si="3"/>
        <v>17</v>
      </c>
      <c r="F6" s="31">
        <f t="shared" si="3"/>
        <v>5</v>
      </c>
      <c r="G6" s="31">
        <f t="shared" si="3"/>
        <v>0</v>
      </c>
      <c r="H6" s="31" t="str">
        <f t="shared" si="3"/>
        <v>滋賀県　竜王町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6.74</v>
      </c>
      <c r="P6" s="32">
        <f t="shared" si="3"/>
        <v>100</v>
      </c>
      <c r="Q6" s="32">
        <f t="shared" si="3"/>
        <v>2843</v>
      </c>
      <c r="R6" s="32">
        <f t="shared" si="3"/>
        <v>12360</v>
      </c>
      <c r="S6" s="32">
        <f t="shared" si="3"/>
        <v>44.55</v>
      </c>
      <c r="T6" s="32">
        <f t="shared" si="3"/>
        <v>277.44</v>
      </c>
      <c r="U6" s="32">
        <f t="shared" si="3"/>
        <v>826</v>
      </c>
      <c r="V6" s="32">
        <f t="shared" si="3"/>
        <v>0.39</v>
      </c>
      <c r="W6" s="32">
        <f t="shared" si="3"/>
        <v>2117.9499999999998</v>
      </c>
      <c r="X6" s="33">
        <f>IF(X7="",NA(),X7)</f>
        <v>102.53</v>
      </c>
      <c r="Y6" s="33">
        <f t="shared" ref="Y6:AG6" si="4">IF(Y7="",NA(),Y7)</f>
        <v>100.01</v>
      </c>
      <c r="Z6" s="33">
        <f t="shared" si="4"/>
        <v>92.55</v>
      </c>
      <c r="AA6" s="33">
        <f t="shared" si="4"/>
        <v>97.54</v>
      </c>
      <c r="AB6" s="33">
        <f t="shared" si="4"/>
        <v>100.15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163.28</v>
      </c>
      <c r="BF6" s="33">
        <f t="shared" ref="BF6:BN6" si="7">IF(BF7="",NA(),BF7)</f>
        <v>151.71</v>
      </c>
      <c r="BG6" s="33">
        <f t="shared" si="7"/>
        <v>115.75</v>
      </c>
      <c r="BH6" s="33">
        <f t="shared" si="7"/>
        <v>161.97999999999999</v>
      </c>
      <c r="BI6" s="33">
        <f t="shared" si="7"/>
        <v>103.59</v>
      </c>
      <c r="BJ6" s="33">
        <f t="shared" si="7"/>
        <v>1239.2</v>
      </c>
      <c r="BK6" s="33">
        <f t="shared" si="7"/>
        <v>1197.82</v>
      </c>
      <c r="BL6" s="33">
        <f t="shared" si="7"/>
        <v>1126.77</v>
      </c>
      <c r="BM6" s="33">
        <f t="shared" si="7"/>
        <v>1044.8</v>
      </c>
      <c r="BN6" s="33">
        <f t="shared" si="7"/>
        <v>1081.8</v>
      </c>
      <c r="BO6" s="32" t="str">
        <f>IF(BO7="","",IF(BO7="-","【-】","【"&amp;SUBSTITUTE(TEXT(BO7,"#,##0.00"),"-","△")&amp;"】"))</f>
        <v>【1,015.77】</v>
      </c>
      <c r="BP6" s="33">
        <f>IF(BP7="",NA(),BP7)</f>
        <v>70.86</v>
      </c>
      <c r="BQ6" s="33">
        <f t="shared" ref="BQ6:BY6" si="8">IF(BQ7="",NA(),BQ7)</f>
        <v>71.98</v>
      </c>
      <c r="BR6" s="33">
        <f t="shared" si="8"/>
        <v>69.849999999999994</v>
      </c>
      <c r="BS6" s="33">
        <f t="shared" si="8"/>
        <v>54.32</v>
      </c>
      <c r="BT6" s="33">
        <f t="shared" si="8"/>
        <v>57.49</v>
      </c>
      <c r="BU6" s="33">
        <f t="shared" si="8"/>
        <v>51.56</v>
      </c>
      <c r="BV6" s="33">
        <f t="shared" si="8"/>
        <v>51.03</v>
      </c>
      <c r="BW6" s="33">
        <f t="shared" si="8"/>
        <v>50.9</v>
      </c>
      <c r="BX6" s="33">
        <f t="shared" si="8"/>
        <v>50.82</v>
      </c>
      <c r="BY6" s="33">
        <f t="shared" si="8"/>
        <v>52.19</v>
      </c>
      <c r="BZ6" s="32" t="str">
        <f>IF(BZ7="","",IF(BZ7="-","【-】","【"&amp;SUBSTITUTE(TEXT(BZ7,"#,##0.00"),"-","△")&amp;"】"))</f>
        <v>【52.78】</v>
      </c>
      <c r="CA6" s="33">
        <f>IF(CA7="",NA(),CA7)</f>
        <v>135.9</v>
      </c>
      <c r="CB6" s="33">
        <f t="shared" ref="CB6:CJ6" si="9">IF(CB7="",NA(),CB7)</f>
        <v>109.25</v>
      </c>
      <c r="CC6" s="33">
        <f t="shared" si="9"/>
        <v>131.82</v>
      </c>
      <c r="CD6" s="33">
        <f t="shared" si="9"/>
        <v>181.27</v>
      </c>
      <c r="CE6" s="33">
        <f t="shared" si="9"/>
        <v>156.13999999999999</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70.81</v>
      </c>
      <c r="CM6" s="33">
        <f t="shared" ref="CM6:CU6" si="10">IF(CM7="",NA(),CM7)</f>
        <v>86.42</v>
      </c>
      <c r="CN6" s="33">
        <f t="shared" si="10"/>
        <v>73.41</v>
      </c>
      <c r="CO6" s="33">
        <f t="shared" si="10"/>
        <v>69.650000000000006</v>
      </c>
      <c r="CP6" s="33">
        <f t="shared" si="10"/>
        <v>76.3</v>
      </c>
      <c r="CQ6" s="33">
        <f t="shared" si="10"/>
        <v>55.2</v>
      </c>
      <c r="CR6" s="33">
        <f t="shared" si="10"/>
        <v>54.74</v>
      </c>
      <c r="CS6" s="33">
        <f t="shared" si="10"/>
        <v>53.78</v>
      </c>
      <c r="CT6" s="33">
        <f t="shared" si="10"/>
        <v>53.24</v>
      </c>
      <c r="CU6" s="33">
        <f t="shared" si="10"/>
        <v>52.31</v>
      </c>
      <c r="CV6" s="32" t="str">
        <f>IF(CV7="","",IF(CV7="-","【-】","【"&amp;SUBSTITUTE(TEXT(CV7,"#,##0.00"),"-","△")&amp;"】"))</f>
        <v>【52.74】</v>
      </c>
      <c r="CW6" s="33">
        <f>IF(CW7="",NA(),CW7)</f>
        <v>99.77</v>
      </c>
      <c r="CX6" s="33">
        <f t="shared" ref="CX6:DF6" si="11">IF(CX7="",NA(),CX7)</f>
        <v>99.54</v>
      </c>
      <c r="CY6" s="33">
        <f t="shared" si="11"/>
        <v>99.77</v>
      </c>
      <c r="CZ6" s="33">
        <f t="shared" si="11"/>
        <v>99.76</v>
      </c>
      <c r="DA6" s="33">
        <f t="shared" si="11"/>
        <v>99.76</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253847</v>
      </c>
      <c r="D7" s="35">
        <v>47</v>
      </c>
      <c r="E7" s="35">
        <v>17</v>
      </c>
      <c r="F7" s="35">
        <v>5</v>
      </c>
      <c r="G7" s="35">
        <v>0</v>
      </c>
      <c r="H7" s="35" t="s">
        <v>96</v>
      </c>
      <c r="I7" s="35" t="s">
        <v>97</v>
      </c>
      <c r="J7" s="35" t="s">
        <v>98</v>
      </c>
      <c r="K7" s="35" t="s">
        <v>99</v>
      </c>
      <c r="L7" s="35" t="s">
        <v>100</v>
      </c>
      <c r="M7" s="36" t="s">
        <v>101</v>
      </c>
      <c r="N7" s="36" t="s">
        <v>102</v>
      </c>
      <c r="O7" s="36">
        <v>6.74</v>
      </c>
      <c r="P7" s="36">
        <v>100</v>
      </c>
      <c r="Q7" s="36">
        <v>2843</v>
      </c>
      <c r="R7" s="36">
        <v>12360</v>
      </c>
      <c r="S7" s="36">
        <v>44.55</v>
      </c>
      <c r="T7" s="36">
        <v>277.44</v>
      </c>
      <c r="U7" s="36">
        <v>826</v>
      </c>
      <c r="V7" s="36">
        <v>0.39</v>
      </c>
      <c r="W7" s="36">
        <v>2117.9499999999998</v>
      </c>
      <c r="X7" s="36">
        <v>102.53</v>
      </c>
      <c r="Y7" s="36">
        <v>100.01</v>
      </c>
      <c r="Z7" s="36">
        <v>92.55</v>
      </c>
      <c r="AA7" s="36">
        <v>97.54</v>
      </c>
      <c r="AB7" s="36">
        <v>100.15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163.28</v>
      </c>
      <c r="BF7" s="36">
        <v>151.71</v>
      </c>
      <c r="BG7" s="36">
        <v>115.75</v>
      </c>
      <c r="BH7" s="36">
        <v>161.97999999999999</v>
      </c>
      <c r="BI7" s="36">
        <v>103.59</v>
      </c>
      <c r="BJ7" s="36">
        <v>1239.2</v>
      </c>
      <c r="BK7" s="36">
        <v>1197.82</v>
      </c>
      <c r="BL7" s="36">
        <v>1126.77</v>
      </c>
      <c r="BM7" s="36">
        <v>1044.8</v>
      </c>
      <c r="BN7" s="36">
        <v>1081.8</v>
      </c>
      <c r="BO7" s="36">
        <v>1015.77</v>
      </c>
      <c r="BP7" s="36">
        <v>70.86</v>
      </c>
      <c r="BQ7" s="36">
        <v>71.98</v>
      </c>
      <c r="BR7" s="36">
        <v>69.849999999999994</v>
      </c>
      <c r="BS7" s="36">
        <v>54.32</v>
      </c>
      <c r="BT7" s="36">
        <v>57.49</v>
      </c>
      <c r="BU7" s="36">
        <v>51.56</v>
      </c>
      <c r="BV7" s="36">
        <v>51.03</v>
      </c>
      <c r="BW7" s="36">
        <v>50.9</v>
      </c>
      <c r="BX7" s="36">
        <v>50.82</v>
      </c>
      <c r="BY7" s="36">
        <v>52.19</v>
      </c>
      <c r="BZ7" s="36">
        <v>52.78</v>
      </c>
      <c r="CA7" s="36">
        <v>135.9</v>
      </c>
      <c r="CB7" s="36">
        <v>109.25</v>
      </c>
      <c r="CC7" s="36">
        <v>131.82</v>
      </c>
      <c r="CD7" s="36">
        <v>181.27</v>
      </c>
      <c r="CE7" s="36">
        <v>156.13999999999999</v>
      </c>
      <c r="CF7" s="36">
        <v>283.26</v>
      </c>
      <c r="CG7" s="36">
        <v>289.60000000000002</v>
      </c>
      <c r="CH7" s="36">
        <v>293.27</v>
      </c>
      <c r="CI7" s="36">
        <v>300.52</v>
      </c>
      <c r="CJ7" s="36">
        <v>296.14</v>
      </c>
      <c r="CK7" s="36">
        <v>289.81</v>
      </c>
      <c r="CL7" s="36">
        <v>70.81</v>
      </c>
      <c r="CM7" s="36">
        <v>86.42</v>
      </c>
      <c r="CN7" s="36">
        <v>73.41</v>
      </c>
      <c r="CO7" s="36">
        <v>69.650000000000006</v>
      </c>
      <c r="CP7" s="36">
        <v>76.3</v>
      </c>
      <c r="CQ7" s="36">
        <v>55.2</v>
      </c>
      <c r="CR7" s="36">
        <v>54.74</v>
      </c>
      <c r="CS7" s="36">
        <v>53.78</v>
      </c>
      <c r="CT7" s="36">
        <v>53.24</v>
      </c>
      <c r="CU7" s="36">
        <v>52.31</v>
      </c>
      <c r="CV7" s="36">
        <v>52.74</v>
      </c>
      <c r="CW7" s="36">
        <v>99.77</v>
      </c>
      <c r="CX7" s="36">
        <v>99.54</v>
      </c>
      <c r="CY7" s="36">
        <v>99.77</v>
      </c>
      <c r="CZ7" s="36">
        <v>99.76</v>
      </c>
      <c r="DA7" s="36">
        <v>99.76</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2017-02-08T03:12:48Z</dcterms:created>
  <dcterms:modified xsi:type="dcterms:W3CDTF">2017-02-24T04:28:35Z</dcterms:modified>
  <cp:category/>
</cp:coreProperties>
</file>