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5\2024.01.18　Fw__【2_7〆】公営企業に係る経営比較分析表（令和４年度決算）の分析等について\02　回答\"/>
    </mc:Choice>
  </mc:AlternateContent>
  <xr:revisionPtr revIDLastSave="0" documentId="13_ncr:1_{659AB862-DEAC-478D-9877-2FA8259C86BB}" xr6:coauthVersionLast="47" xr6:coauthVersionMax="47" xr10:uidLastSave="{00000000-0000-0000-0000-000000000000}"/>
  <workbookProtection workbookAlgorithmName="SHA-512" workbookHashValue="1lg8eBtR16xYFkNM3oeWxPw56U83DIT7CZ0nci+6PxHpgUo1278VSGJ153vC3uETJs5Jk5itLpH8K45Qru6bQQ==" workbookSaltValue="RmXy+hhn8w3kIMxfeEAhr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AD10" i="4"/>
  <c r="W10" i="4"/>
  <c r="P10" i="4"/>
  <c r="B10" i="4"/>
  <c r="BB8" i="4"/>
  <c r="AT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<sst xmlns="http://schemas.openxmlformats.org/spreadsheetml/2006/main" count="231" uniqueCount="117">
  <si>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</si>
  <si>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</si>
  <si>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</si>
  <si>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</si>
  <si>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</si>
  <si>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</si>
  <si>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</si>
  <si>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</si>
  <si>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</si>
  <si>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</si>
  <si>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</si>
  <si>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</si>
  <si>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</si>
  <si>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</si>
  <si>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</si>
  <si>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</si>
  <si>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</si>
  <si>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</si>
  <si>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</si>
  <si>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</si>
  <si>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</si>
  <si>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</si>
  <si>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</si>
  <si>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</si>
  <si>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</si>
  <si>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</si>
  <si>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</si>
  <si>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</si>
  <si>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</si>
  <si>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</si>
  <si>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</si>
  <si>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</si>
  <si>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</si>
  <si>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</si>
  <si>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</si>
  <si>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</si>
  <si>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</si>
  <si>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</si>
  <si>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</si>
  <si>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</si>
  <si>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</si>
  <si>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</si>
  <si>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</si>
  <si>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</si>
  <si>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</si>
  <si>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</si>
  <si>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</si>
  <si>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</si>
  <si>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</si>
  <si>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</si>
  <si>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</si>
  <si>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</si>
  <si>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</si>
  <si>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</si>
  <si>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</si>
  <si>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</si>
  <si>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</si>
  <si>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</si>
  <si>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</si>
  <si>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</si>
  <si>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</si>
  <si>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</si>
  <si>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</si>
  <si>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</si>
  <si>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</si>
  <si>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</si>
  <si>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</si>
  <si>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</si>
  <si>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</si>
  <si>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</si>
  <si>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</si>
  <si>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</si>
  <si>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</si>
  <si>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</si>
  <si>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</si>
  <si>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</si>
  <si>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</si>
  <si>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</si>
  <si>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</si>
  <si>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</si>
  <si>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</si>
  <si>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</si>
  <si>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</si>
  <si>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</si>
  <si>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</si>
  <si>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</si>
  <si>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</si>
  <si>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</si>
  <si>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</si>
  <si>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</si>
  <si>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</si>
  <si>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</si>
  <si>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</si>
  <si>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</si>
  <si>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</si>
  <si>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</si>
  <si>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</si>
  <si>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</si>
  <si>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</si>
  <si>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</si>
  <si>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</si>
  <si>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</si>
  <si>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</si>
  <si>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</si>
  <si>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</si>
  <si>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</si>
  <si>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</si>
  <si>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</si>
  <si>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</si>
  <si>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</si>
  <si>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</si>
  <si>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</si>
  <si>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</si>
  <si>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</si>
  <si>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人口減少に伴う収益の減少、保有する老朽化施設等の更新に伴う維持管理費の増加が見込まれ、非常に厳しい状況が想定されます。
　維持管理費の削減や改築更新の投資経費を抑えるため、公共下水道への接続を計画的に進めております。</t>
    <rPh sb="19" eb="22">
      <t>ロウキュウカ</t>
    </rPh>
    <rPh sb="24" eb="25">
      <t>トウ</t>
    </rPh>
    <rPh sb="39" eb="40">
      <t>トウ</t>
    </rPh>
    <rPh sb="41" eb="43">
      <t>ミコ</t>
    </rPh>
    <rPh sb="46" eb="48">
      <t>ヒジョウ</t>
    </rPh>
    <rPh sb="49" eb="50">
      <t>キビ</t>
    </rPh>
    <rPh sb="52" eb="54">
      <t>ジョウキョウ</t>
    </rPh>
    <rPh sb="55" eb="57">
      <t>ソウテイ</t>
    </rPh>
    <rPh sb="64" eb="66">
      <t>イジ</t>
    </rPh>
    <rPh sb="66" eb="69">
      <t>カンリヒ</t>
    </rPh>
    <rPh sb="70" eb="72">
      <t>サクゲン</t>
    </rPh>
    <rPh sb="73" eb="75">
      <t>カイチク</t>
    </rPh>
    <rPh sb="75" eb="77">
      <t>コウシン</t>
    </rPh>
    <rPh sb="78" eb="80">
      <t>トウシ</t>
    </rPh>
    <rPh sb="80" eb="82">
      <t>ケイヒ</t>
    </rPh>
    <rPh sb="83" eb="84">
      <t>オサ</t>
    </rPh>
    <rPh sb="89" eb="91">
      <t>コウキョウ</t>
    </rPh>
    <rPh sb="91" eb="93">
      <t>ゲスイ</t>
    </rPh>
    <rPh sb="93" eb="94">
      <t>ドウ</t>
    </rPh>
    <rPh sb="96" eb="97">
      <t>セツ</t>
    </rPh>
    <rPh sb="97" eb="98">
      <t>ゾク</t>
    </rPh>
    <rPh sb="99" eb="102">
      <t>ケイカクテキ</t>
    </rPh>
    <rPh sb="103" eb="104">
      <t>スス</t>
    </rPh>
    <phoneticPr fontId="4"/>
  </si>
  <si>
    <t xml:space="preserve">
　①有形固定資産減価償却率は、類似団体平均値より下回っております。
　現在のところ管渠の更新は発生しておりませんが、既設管渠については公共下水道への接続後も引き続き利用いたします。
　今後は過去に整備した管渠の更新時期が集中して到来することが予想されるため、更新費用の平準化と費用捻出の方法を検討していく必要があります。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キセツ</t>
    </rPh>
    <rPh sb="61" eb="63">
      <t>カンキョ</t>
    </rPh>
    <rPh sb="68" eb="70">
      <t>コウキョウ</t>
    </rPh>
    <rPh sb="70" eb="73">
      <t>ゲスイドウ</t>
    </rPh>
    <rPh sb="75" eb="77">
      <t>セツゾク</t>
    </rPh>
    <rPh sb="77" eb="78">
      <t>ゴ</t>
    </rPh>
    <rPh sb="79" eb="80">
      <t>ヒ</t>
    </rPh>
    <rPh sb="81" eb="82">
      <t>ツヅ</t>
    </rPh>
    <rPh sb="93" eb="95">
      <t>コンゴ</t>
    </rPh>
    <rPh sb="96" eb="98">
      <t>カコ</t>
    </rPh>
    <rPh sb="99" eb="101">
      <t>セイビ</t>
    </rPh>
    <rPh sb="103" eb="105">
      <t>カンキョ</t>
    </rPh>
    <rPh sb="106" eb="108">
      <t>コウシン</t>
    </rPh>
    <rPh sb="108" eb="110">
      <t>ジキ</t>
    </rPh>
    <rPh sb="111" eb="113">
      <t>シュウチュウ</t>
    </rPh>
    <rPh sb="115" eb="117">
      <t>トウライ</t>
    </rPh>
    <rPh sb="122" eb="124">
      <t>ヨソウ</t>
    </rPh>
    <rPh sb="130" eb="132">
      <t>コウシン</t>
    </rPh>
    <rPh sb="132" eb="134">
      <t>ヒヨウ</t>
    </rPh>
    <rPh sb="135" eb="138">
      <t>ヘイジュンカ</t>
    </rPh>
    <rPh sb="139" eb="141">
      <t>ヒヨウ</t>
    </rPh>
    <rPh sb="141" eb="143">
      <t>ネンシュツ</t>
    </rPh>
    <rPh sb="144" eb="146">
      <t>ホウホウ</t>
    </rPh>
    <rPh sb="147" eb="149">
      <t>ケントウ</t>
    </rPh>
    <rPh sb="153" eb="155">
      <t>ヒツヨウ</t>
    </rPh>
    <phoneticPr fontId="4"/>
  </si>
  <si>
    <t xml:space="preserve">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公共下水道の接続に向けて汚水処理費が増加したことから類似団体平均値よりも低い利率となっております。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4" eb="6">
      <t>ケイジョウ</t>
    </rPh>
    <rPh sb="6" eb="8">
      <t>シュウシ</t>
    </rPh>
    <rPh sb="8" eb="10">
      <t>ヒリツ</t>
    </rPh>
    <rPh sb="17" eb="19">
      <t>ウワマワ</t>
    </rPh>
    <rPh sb="27" eb="29">
      <t>シュウエキ</t>
    </rPh>
    <rPh sb="30" eb="33">
      <t>フソクブン</t>
    </rPh>
    <rPh sb="34" eb="36">
      <t>イッパン</t>
    </rPh>
    <rPh sb="36" eb="38">
      <t>カイケイ</t>
    </rPh>
    <rPh sb="41" eb="44">
      <t>ホジョキン</t>
    </rPh>
    <rPh sb="44" eb="45">
      <t>トウ</t>
    </rPh>
    <rPh sb="46" eb="47">
      <t>マカナ</t>
    </rPh>
    <rPh sb="51" eb="53">
      <t>ジョウキョウ</t>
    </rPh>
    <rPh sb="64" eb="66">
      <t>リュウドウ</t>
    </rPh>
    <rPh sb="66" eb="68">
      <t>ヒリツ</t>
    </rPh>
    <rPh sb="75" eb="77">
      <t>ウワマワ</t>
    </rPh>
    <rPh sb="84" eb="86">
      <t>キギョウ</t>
    </rPh>
    <rPh sb="86" eb="87">
      <t>サイ</t>
    </rPh>
    <rPh sb="88" eb="90">
      <t>ショウカン</t>
    </rPh>
    <rPh sb="90" eb="91">
      <t>ガク</t>
    </rPh>
    <rPh sb="92" eb="94">
      <t>ゲンショウ</t>
    </rPh>
    <rPh sb="105" eb="107">
      <t>キギョウ</t>
    </rPh>
    <rPh sb="107" eb="108">
      <t>サイ</t>
    </rPh>
    <rPh sb="108" eb="110">
      <t>ザンダカ</t>
    </rPh>
    <rPh sb="110" eb="111">
      <t>タイ</t>
    </rPh>
    <rPh sb="111" eb="113">
      <t>ジギョウ</t>
    </rPh>
    <rPh sb="113" eb="115">
      <t>キボ</t>
    </rPh>
    <rPh sb="115" eb="117">
      <t>ヒリツ</t>
    </rPh>
    <rPh sb="119" eb="121">
      <t>トウショ</t>
    </rPh>
    <rPh sb="122" eb="124">
      <t>セイビ</t>
    </rPh>
    <rPh sb="126" eb="127">
      <t>アラ</t>
    </rPh>
    <rPh sb="129" eb="131">
      <t>キギョウ</t>
    </rPh>
    <rPh sb="131" eb="132">
      <t>サイ</t>
    </rPh>
    <rPh sb="133" eb="135">
      <t>ハッコウ</t>
    </rPh>
    <rPh sb="143" eb="144">
      <t>ルイ</t>
    </rPh>
    <rPh sb="144" eb="145">
      <t>ニ</t>
    </rPh>
    <rPh sb="145" eb="147">
      <t>ダンタイ</t>
    </rPh>
    <rPh sb="147" eb="149">
      <t>ヘイキン</t>
    </rPh>
    <rPh sb="149" eb="150">
      <t>チ</t>
    </rPh>
    <rPh sb="153" eb="154">
      <t>ヒク</t>
    </rPh>
    <rPh sb="155" eb="157">
      <t>ヒリツ</t>
    </rPh>
    <rPh sb="176" eb="181">
      <t>コウキョウゲスイドウ</t>
    </rPh>
    <rPh sb="182" eb="184">
      <t>セツゾク</t>
    </rPh>
    <rPh sb="185" eb="186">
      <t>ム</t>
    </rPh>
    <rPh sb="188" eb="193">
      <t>オスイショリヒ</t>
    </rPh>
    <rPh sb="194" eb="196">
      <t>ゾウカ</t>
    </rPh>
    <rPh sb="202" eb="206">
      <t>ルイジダンタイ</t>
    </rPh>
    <rPh sb="206" eb="209">
      <t>ヘイキンチ</t>
    </rPh>
    <rPh sb="212" eb="213">
      <t>ヒク</t>
    </rPh>
    <rPh sb="214" eb="216">
      <t>リリツ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5" eb="397">
      <t>シセツ</t>
    </rPh>
    <rPh sb="398" eb="401">
      <t>ロウキュウカ</t>
    </rPh>
    <rPh sb="401" eb="402">
      <t>トウ</t>
    </rPh>
    <rPh sb="405" eb="407">
      <t>イジ</t>
    </rPh>
    <rPh sb="407" eb="409">
      <t>カンリ</t>
    </rPh>
    <rPh sb="410" eb="411">
      <t>トウ</t>
    </rPh>
    <rPh sb="412" eb="414">
      <t>ゾウカ</t>
    </rPh>
    <rPh sb="415" eb="416">
      <t>トモナ</t>
    </rPh>
    <rPh sb="418" eb="420">
      <t>コンゴ</t>
    </rPh>
    <rPh sb="421" eb="423">
      <t>コウキョウ</t>
    </rPh>
    <rPh sb="423" eb="426">
      <t>ゲスイドウ</t>
    </rPh>
    <rPh sb="428" eb="430">
      <t>セツゾク</t>
    </rPh>
    <rPh sb="431" eb="433">
      <t>ケイカク</t>
    </rPh>
    <rPh sb="433" eb="434">
      <t>テキ</t>
    </rPh>
    <rPh sb="435" eb="43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</si>
</sst>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A8-4B6C-B423-EE6D0EEAE6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57A8-4B6C-B423-EE6D0EEAE6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71.97</c:v>
                </c:pt>
                <c:pt idx="1">
                  <c:v>67.05</c:v>
                </c:pt>
                <c:pt idx="2">
                  <c:v>59.25</c:v>
                </c:pt>
                <c:pt idx="3">
                  <c:v>86.71</c:v>
                </c:pt>
                <c:pt idx="4">
                  <c:v>88.44</c:v>
                </c:pt>
              </c:numCache>
            </c:numRef>
          </c:val>
          <c:extLst>
            <c:ext xmlns:c16="http://schemas.microsoft.com/office/drawing/2014/chart" uri="{C3380CC4-5D6E-409C-BE32-E72D297353CC}">
              <c16:uniqueId val="{00000000-682C-4AE8-A509-B32AA36AE7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682C-4AE8-A509-B32AA36AE7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99.87</c:v>
                </c:pt>
                <c:pt idx="1">
                  <c:v>100</c:v>
                </c:pt>
                <c:pt idx="2">
                  <c:v>100</c:v>
                </c:pt>
                <c:pt idx="3">
                  <c:v>100</c:v>
                </c:pt>
                <c:pt idx="4">
                  <c:v>100</c:v>
                </c:pt>
              </c:numCache>
            </c:numRef>
          </c:val>
          <c:extLst>
            <c:ext xmlns:c16="http://schemas.microsoft.com/office/drawing/2014/chart" uri="{C3380CC4-5D6E-409C-BE32-E72D297353CC}">
              <c16:uniqueId val="{00000000-BC24-4689-9CCB-30824DCEA0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BC24-4689-9CCB-30824DCEA0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117.27</c:v>
                </c:pt>
                <c:pt idx="1">
                  <c:v>111.92</c:v>
                </c:pt>
                <c:pt idx="2">
                  <c:v>113.31</c:v>
                </c:pt>
                <c:pt idx="3">
                  <c:v>108.38</c:v>
                </c:pt>
                <c:pt idx="4">
                  <c:v>120.82</c:v>
                </c:pt>
              </c:numCache>
            </c:numRef>
          </c:val>
          <c:extLst>
            <c:ext xmlns:c16="http://schemas.microsoft.com/office/drawing/2014/chart" uri="{C3380CC4-5D6E-409C-BE32-E72D297353CC}">
              <c16:uniqueId val="{00000000-D336-4277-A298-133155BDD5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c:ext xmlns:c16="http://schemas.microsoft.com/office/drawing/2014/chart" uri="{C3380CC4-5D6E-409C-BE32-E72D297353CC}">
              <c16:uniqueId val="{00000001-D336-4277-A298-133155BDD5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4.1500000000000004</c:v>
                </c:pt>
                <c:pt idx="1">
                  <c:v>8.2100000000000009</c:v>
                </c:pt>
                <c:pt idx="2">
                  <c:v>12.23</c:v>
                </c:pt>
                <c:pt idx="3">
                  <c:v>19.64</c:v>
                </c:pt>
                <c:pt idx="4">
                  <c:v>25.9</c:v>
                </c:pt>
              </c:numCache>
            </c:numRef>
          </c:val>
          <c:extLst>
            <c:ext xmlns:c16="http://schemas.microsoft.com/office/drawing/2014/chart" uri="{C3380CC4-5D6E-409C-BE32-E72D297353CC}">
              <c16:uniqueId val="{00000000-F7D2-41BA-B6EC-229D045DEE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c:ext xmlns:c16="http://schemas.microsoft.com/office/drawing/2014/chart" uri="{C3380CC4-5D6E-409C-BE32-E72D297353CC}">
              <c16:uniqueId val="{00000001-F7D2-41BA-B6EC-229D045DEE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E3-447F-932F-42F5547C63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E3-447F-932F-42F5547C63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BA-43B7-AB3C-74BDF802B4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c:ext xmlns:c16="http://schemas.microsoft.com/office/drawing/2014/chart" uri="{C3380CC4-5D6E-409C-BE32-E72D297353CC}">
              <c16:uniqueId val="{00000001-2ABA-43B7-AB3C-74BDF802B4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142.04</c:v>
                </c:pt>
                <c:pt idx="1">
                  <c:v>166.86</c:v>
                </c:pt>
                <c:pt idx="2">
                  <c:v>188.49</c:v>
                </c:pt>
                <c:pt idx="3">
                  <c:v>199.59</c:v>
                </c:pt>
                <c:pt idx="4">
                  <c:v>312.7</c:v>
                </c:pt>
              </c:numCache>
            </c:numRef>
          </c:val>
          <c:extLst>
            <c:ext xmlns:c16="http://schemas.microsoft.com/office/drawing/2014/chart" uri="{C3380CC4-5D6E-409C-BE32-E72D297353CC}">
              <c16:uniqueId val="{00000000-9E96-40D2-9BF4-5464E91E78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c:ext xmlns:c16="http://schemas.microsoft.com/office/drawing/2014/chart" uri="{C3380CC4-5D6E-409C-BE32-E72D297353CC}">
              <c16:uniqueId val="{00000001-9E96-40D2-9BF4-5464E91E78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8.19</c:v>
                </c:pt>
                <c:pt idx="1">
                  <c:v>9.25</c:v>
                </c:pt>
                <c:pt idx="2">
                  <c:v>8.2100000000000009</c:v>
                </c:pt>
                <c:pt idx="3">
                  <c:v>8.2899999999999991</c:v>
                </c:pt>
                <c:pt idx="4">
                  <c:v>6.38</c:v>
                </c:pt>
              </c:numCache>
            </c:numRef>
          </c:val>
          <c:extLst>
            <c:ext xmlns:c16="http://schemas.microsoft.com/office/drawing/2014/chart" uri="{C3380CC4-5D6E-409C-BE32-E72D297353CC}">
              <c16:uniqueId val="{00000000-D7CE-405F-8EA7-86D3C79BE6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D7CE-405F-8EA7-86D3C79BE6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61.21</c:v>
                </c:pt>
                <c:pt idx="1">
                  <c:v>72.27</c:v>
                </c:pt>
                <c:pt idx="2">
                  <c:v>71.97</c:v>
                </c:pt>
                <c:pt idx="3">
                  <c:v>45.42</c:v>
                </c:pt>
                <c:pt idx="4">
                  <c:v>49.25</c:v>
                </c:pt>
              </c:numCache>
            </c:numRef>
          </c:val>
          <c:extLst>
            <c:ext xmlns:c16="http://schemas.microsoft.com/office/drawing/2014/chart" uri="{C3380CC4-5D6E-409C-BE32-E72D297353CC}">
              <c16:uniqueId val="{00000000-CD2C-474E-93BE-520FCBD583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CD2C-474E-93BE-520FCBD583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137.68</c:v>
                </c:pt>
                <c:pt idx="1">
                  <c:v>129.4</c:v>
                </c:pt>
                <c:pt idx="2">
                  <c:v>114.57</c:v>
                </c:pt>
                <c:pt idx="3">
                  <c:v>152.38</c:v>
                </c:pt>
                <c:pt idx="4">
                  <c:v>136.34</c:v>
                </c:pt>
              </c:numCache>
            </c:numRef>
          </c:val>
          <c:extLst>
            <c:ext xmlns:c16="http://schemas.microsoft.com/office/drawing/2014/chart" uri="{C3380CC4-5D6E-409C-BE32-E72D297353CC}">
              <c16:uniqueId val="{00000000-CBE3-4BBD-A0A4-8D20F6311F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CBE3-4BBD-A0A4-8D20F6311F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竜王町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11543</v>
      </c>
      <c r="AM8" s="45"/>
      <c r="AN8" s="45"/>
      <c r="AO8" s="45"/>
      <c r="AP8" s="45"/>
      <c r="AQ8" s="45"/>
      <c r="AR8" s="45"/>
      <c r="AS8" s="45"/>
      <c r="AT8" s="46">
        <f>データ!T6</f>
        <v>44.55</v>
      </c>
      <c r="AU8" s="46"/>
      <c r="AV8" s="46"/>
      <c r="AW8" s="46"/>
      <c r="AX8" s="46"/>
      <c r="AY8" s="46"/>
      <c r="AZ8" s="46"/>
      <c r="BA8" s="46"/>
      <c r="BB8" s="46">
        <f>データ!U6</f>
        <v>259.10000000000002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95.41</v>
      </c>
      <c r="J10" s="46"/>
      <c r="K10" s="46"/>
      <c r="L10" s="46"/>
      <c r="M10" s="46"/>
      <c r="N10" s="46"/>
      <c r="O10" s="46"/>
      <c r="P10" s="46">
        <f>データ!P6</f>
        <v>6.17</v>
      </c>
      <c r="Q10" s="46"/>
      <c r="R10" s="46"/>
      <c r="S10" s="46"/>
      <c r="T10" s="46"/>
      <c r="U10" s="46"/>
      <c r="V10" s="46"/>
      <c r="W10" s="46">
        <f>データ!Q6</f>
        <v>100</v>
      </c>
      <c r="X10" s="46"/>
      <c r="Y10" s="46"/>
      <c r="Z10" s="46"/>
      <c r="AA10" s="46"/>
      <c r="AB10" s="46"/>
      <c r="AC10" s="46"/>
      <c r="AD10" s="45">
        <f>データ!R6</f>
        <v>2843</v>
      </c>
      <c r="AE10" s="45"/>
      <c r="AF10" s="45"/>
      <c r="AG10" s="45"/>
      <c r="AH10" s="45"/>
      <c r="AI10" s="45"/>
      <c r="AJ10" s="45"/>
      <c r="AK10" s="2"/>
      <c r="AL10" s="45">
        <f>データ!V6</f>
        <v>711</v>
      </c>
      <c r="AM10" s="45"/>
      <c r="AN10" s="45"/>
      <c r="AO10" s="45"/>
      <c r="AP10" s="45"/>
      <c r="AQ10" s="45"/>
      <c r="AR10" s="45"/>
      <c r="AS10" s="45"/>
      <c r="AT10" s="46">
        <f>データ!W6</f>
        <v>0.39</v>
      </c>
      <c r="AU10" s="46"/>
      <c r="AV10" s="46"/>
      <c r="AW10" s="46"/>
      <c r="AX10" s="46"/>
      <c r="AY10" s="46"/>
      <c r="AZ10" s="46"/>
      <c r="BA10" s="46"/>
      <c r="BB10" s="46">
        <f>データ!X6</f>
        <v>1823.08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XwuAXf/NsPPhbBlW11z2n7IgIVO3gevvg+oZcV1Yph6owLyE6AMQMSEkqr2R+38qlKSoKxpYHq3GhWANpGfhQ==" saltValue="QBUrsRrqV7pFPyNR1rrH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253847</v>
      </c>
      <c r="D6" s="19">
        <f t="shared" si="3"/>
        <v>46</v>
      </c>
      <c r="E6" s="19">
        <f t="shared" si="3"/>
        <v>17</v>
      </c>
      <c r="F6" s="19">
        <f t="shared" si="3"/>
        <v>5</v>
      </c>
      <c r="G6" s="19">
        <f t="shared" si="3"/>
        <v>0</v>
      </c>
      <c r="H6" s="19" t="str">
        <f t="shared" si="3"/>
        <v>滋賀県　竜王町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95.41</v>
      </c>
      <c r="P6" s="20">
        <f t="shared" si="3"/>
        <v>6.17</v>
      </c>
      <c r="Q6" s="20">
        <f t="shared" si="3"/>
        <v>100</v>
      </c>
      <c r="R6" s="20">
        <f t="shared" si="3"/>
        <v>2843</v>
      </c>
      <c r="S6" s="20">
        <f t="shared" si="3"/>
        <v>11543</v>
      </c>
      <c r="T6" s="20">
        <f t="shared" si="3"/>
        <v>44.55</v>
      </c>
      <c r="U6" s="20">
        <f t="shared" si="3"/>
        <v>259.10000000000002</v>
      </c>
      <c r="V6" s="20">
        <f t="shared" si="3"/>
        <v>711</v>
      </c>
      <c r="W6" s="20">
        <f t="shared" si="3"/>
        <v>0.39</v>
      </c>
      <c r="X6" s="20">
        <f t="shared" si="3"/>
        <v>1823.08</v>
      </c>
      <c r="Y6" s="21">
        <f>IF(Y7="",NA(),Y7)</f>
        <v>117.27</v>
      </c>
      <c r="Z6" s="21">
        <f t="shared" ref="Z6:AH6" si="4">IF(Z7="",NA(),Z7)</f>
        <v>111.92</v>
      </c>
      <c r="AA6" s="21">
        <f t="shared" si="4"/>
        <v>113.31</v>
      </c>
      <c r="AB6" s="21">
        <f t="shared" si="4"/>
        <v>108.38</v>
      </c>
      <c r="AC6" s="21">
        <f t="shared" si="4"/>
        <v>120.82</v>
      </c>
      <c r="AD6" s="21">
        <f t="shared" si="4"/>
        <v>101.77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127.98</v>
      </c>
      <c r="AQ6" s="21">
        <f t="shared" si="5"/>
        <v>101.24</v>
      </c>
      <c r="AR6" s="21">
        <f t="shared" si="5"/>
        <v>124.9</v>
      </c>
      <c r="AS6" s="21">
        <f t="shared" si="5"/>
        <v>124.8</v>
      </c>
      <c r="AT6" s="20" t="str">
        <f>IF(AT7="","",IF(AT7="-","【-】","【"&amp;SUBSTITUTE(TEXT(AT7,"#,##0.00"),"-","△")&amp;"】"))</f>
        <v>【133.62】</v>
      </c>
      <c r="AU6" s="21">
        <f>IF(AU7="",NA(),AU7)</f>
        <v>142.04</v>
      </c>
      <c r="AV6" s="21">
        <f t="shared" ref="AV6:BD6" si="6">IF(AV7="",NA(),AV7)</f>
        <v>166.86</v>
      </c>
      <c r="AW6" s="21">
        <f t="shared" si="6"/>
        <v>188.49</v>
      </c>
      <c r="AX6" s="21">
        <f t="shared" si="6"/>
        <v>199.59</v>
      </c>
      <c r="AY6" s="21">
        <f t="shared" si="6"/>
        <v>312.7</v>
      </c>
      <c r="AZ6" s="21">
        <f t="shared" si="6"/>
        <v>29.54</v>
      </c>
      <c r="BA6" s="21">
        <f t="shared" si="6"/>
        <v>44.14</v>
      </c>
      <c r="BB6" s="21">
        <f t="shared" si="6"/>
        <v>37.24</v>
      </c>
      <c r="BC6" s="21">
        <f t="shared" si="6"/>
        <v>33.58</v>
      </c>
      <c r="BD6" s="21">
        <f t="shared" si="6"/>
        <v>35.42</v>
      </c>
      <c r="BE6" s="20" t="str">
        <f>IF(BE7="","",IF(BE7="-","【-】","【"&amp;SUBSTITUTE(TEXT(BE7,"#,##0.00"),"-","△")&amp;"】"))</f>
        <v>【36.94】</v>
      </c>
      <c r="BF6" s="21">
        <f>IF(BF7="",NA(),BF7)</f>
        <v>8.19</v>
      </c>
      <c r="BG6" s="21">
        <f t="shared" ref="BG6:BO6" si="7">IF(BG7="",NA(),BG7)</f>
        <v>9.25</v>
      </c>
      <c r="BH6" s="21">
        <f t="shared" si="7"/>
        <v>8.2100000000000009</v>
      </c>
      <c r="BI6" s="21">
        <f t="shared" si="7"/>
        <v>8.2899999999999991</v>
      </c>
      <c r="BJ6" s="21">
        <f t="shared" si="7"/>
        <v>6.38</v>
      </c>
      <c r="BK6" s="21">
        <f t="shared" si="7"/>
        <v>789.46</v>
      </c>
      <c r="BL6" s="21">
        <f t="shared" si="7"/>
        <v>654.71</v>
      </c>
      <c r="BM6" s="21">
        <f t="shared" si="7"/>
        <v>783.8</v>
      </c>
      <c r="BN6" s="21">
        <f t="shared" si="7"/>
        <v>778.81</v>
      </c>
      <c r="BO6" s="21">
        <f t="shared" si="7"/>
        <v>718.49</v>
      </c>
      <c r="BP6" s="20" t="str">
        <f>IF(BP7="","",IF(BP7="-","【-】","【"&amp;SUBSTITUTE(TEXT(BP7,"#,##0.00"),"-","△")&amp;"】"))</f>
        <v>【809.19】</v>
      </c>
      <c r="BQ6" s="21">
        <f>IF(BQ7="",NA(),BQ7)</f>
        <v>61.21</v>
      </c>
      <c r="BR6" s="21">
        <f t="shared" ref="BR6:BZ6" si="8">IF(BR7="",NA(),BR7)</f>
        <v>72.27</v>
      </c>
      <c r="BS6" s="21">
        <f t="shared" si="8"/>
        <v>71.97</v>
      </c>
      <c r="BT6" s="21">
        <f t="shared" si="8"/>
        <v>45.42</v>
      </c>
      <c r="BU6" s="21">
        <f t="shared" si="8"/>
        <v>49.25</v>
      </c>
      <c r="BV6" s="21">
        <f t="shared" si="8"/>
        <v>57.77</v>
      </c>
      <c r="BW6" s="21">
        <f t="shared" si="8"/>
        <v>65.37</v>
      </c>
      <c r="BX6" s="21">
        <f t="shared" si="8"/>
        <v>68.11</v>
      </c>
      <c r="BY6" s="21">
        <f t="shared" si="8"/>
        <v>67.23</v>
      </c>
      <c r="BZ6" s="21">
        <f t="shared" si="8"/>
        <v>61.82</v>
      </c>
      <c r="CA6" s="20" t="str">
        <f>IF(CA7="","",IF(CA7="-","【-】","【"&amp;SUBSTITUTE(TEXT(CA7,"#,##0.00"),"-","△")&amp;"】"))</f>
        <v>【57.02】</v>
      </c>
      <c r="CB6" s="21">
        <f>IF(CB7="",NA(),CB7)</f>
        <v>137.68</v>
      </c>
      <c r="CC6" s="21">
        <f t="shared" ref="CC6:CK6" si="9">IF(CC7="",NA(),CC7)</f>
        <v>129.4</v>
      </c>
      <c r="CD6" s="21">
        <f t="shared" si="9"/>
        <v>114.57</v>
      </c>
      <c r="CE6" s="21">
        <f t="shared" si="9"/>
        <v>152.38</v>
      </c>
      <c r="CF6" s="21">
        <f t="shared" si="9"/>
        <v>136.34</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71.97</v>
      </c>
      <c r="CN6" s="21">
        <f t="shared" ref="CN6:CV6" si="10">IF(CN7="",NA(),CN7)</f>
        <v>67.05</v>
      </c>
      <c r="CO6" s="21">
        <f t="shared" si="10"/>
        <v>59.25</v>
      </c>
      <c r="CP6" s="21">
        <f t="shared" si="10"/>
        <v>86.71</v>
      </c>
      <c r="CQ6" s="21">
        <f t="shared" si="10"/>
        <v>88.44</v>
      </c>
      <c r="CR6" s="21">
        <f t="shared" si="10"/>
        <v>50.68</v>
      </c>
      <c r="CS6" s="21">
        <f t="shared" si="10"/>
        <v>54.06</v>
      </c>
      <c r="CT6" s="21">
        <f t="shared" si="10"/>
        <v>55.26</v>
      </c>
      <c r="CU6" s="21">
        <f t="shared" si="10"/>
        <v>54.54</v>
      </c>
      <c r="CV6" s="21">
        <f t="shared" si="10"/>
        <v>52.9</v>
      </c>
      <c r="CW6" s="20" t="str">
        <f>IF(CW7="","",IF(CW7="-","【-】","【"&amp;SUBSTITUTE(TEXT(CW7,"#,##0.00"),"-","△")&amp;"】"))</f>
        <v>【52.55】</v>
      </c>
      <c r="CX6" s="21">
        <f>IF(CX7="",NA(),CX7)</f>
        <v>99.87</v>
      </c>
      <c r="CY6" s="21">
        <f t="shared" ref="CY6:DG6" si="11">IF(CY7="",NA(),CY7)</f>
        <v>100</v>
      </c>
      <c r="CZ6" s="21">
        <f t="shared" si="11"/>
        <v>100</v>
      </c>
      <c r="DA6" s="21">
        <f t="shared" si="11"/>
        <v>100</v>
      </c>
      <c r="DB6" s="21">
        <f t="shared" si="11"/>
        <v>100</v>
      </c>
      <c r="DC6" s="21">
        <f t="shared" si="11"/>
        <v>84.86</v>
      </c>
      <c r="DD6" s="21">
        <f t="shared" si="11"/>
        <v>90.11</v>
      </c>
      <c r="DE6" s="21">
        <f t="shared" si="11"/>
        <v>90.52</v>
      </c>
      <c r="DF6" s="21">
        <f t="shared" si="11"/>
        <v>90.3</v>
      </c>
      <c r="DG6" s="21">
        <f t="shared" si="11"/>
        <v>90.3</v>
      </c>
      <c r="DH6" s="20" t="str">
        <f>IF(DH7="","",IF(DH7="-","【-】","【"&amp;SUBSTITUTE(TEXT(DH7,"#,##0.00"),"-","△")&amp;"】"))</f>
        <v>【87.30】</v>
      </c>
      <c r="DI6" s="21">
        <f>IF(DI7="",NA(),DI7)</f>
        <v>4.1500000000000004</v>
      </c>
      <c r="DJ6" s="21">
        <f t="shared" ref="DJ6:DR6" si="12">IF(DJ7="",NA(),DJ7)</f>
        <v>8.2100000000000009</v>
      </c>
      <c r="DK6" s="21">
        <f t="shared" si="12"/>
        <v>12.23</v>
      </c>
      <c r="DL6" s="21">
        <f t="shared" si="12"/>
        <v>19.64</v>
      </c>
      <c r="DM6" s="21">
        <f t="shared" si="12"/>
        <v>25.9</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253847</v>
      </c>
      <c r="D7" s="23">
        <v>46</v>
      </c>
      <c r="E7" s="23">
        <v>17</v>
      </c>
      <c r="F7" s="23">
        <v>5</v>
      </c>
      <c r="G7" s="23">
        <v>0</v>
      </c>
      <c r="H7" s="23" t="s">
        <v>96</v>
      </c>
      <c r="I7" s="23" t="s">
        <v>97</v>
      </c>
      <c r="J7" s="23" t="s">
        <v>98</v>
      </c>
      <c r="K7" s="23" t="s">
        <v>99</v>
      </c>
      <c r="L7" s="23" t="s">
        <v>100</v>
      </c>
      <c r="M7" s="23" t="s">
        <v>101</v>
      </c>
      <c r="N7" s="24" t="s">
        <v>102</v>
      </c>
      <c r="O7" s="24">
        <v>95.41</v>
      </c>
      <c r="P7" s="24">
        <v>6.17</v>
      </c>
      <c r="Q7" s="24">
        <v>100</v>
      </c>
      <c r="R7" s="24">
        <v>2843</v>
      </c>
      <c r="S7" s="24">
        <v>11543</v>
      </c>
      <c r="T7" s="24">
        <v>44.55</v>
      </c>
      <c r="U7" s="24">
        <v>259.10000000000002</v>
      </c>
      <c r="V7" s="24">
        <v>711</v>
      </c>
      <c r="W7" s="24">
        <v>0.39</v>
      </c>
      <c r="X7" s="24">
        <v>1823.08</v>
      </c>
      <c r="Y7" s="24">
        <v>117.27</v>
      </c>
      <c r="Z7" s="24">
        <v>111.92</v>
      </c>
      <c r="AA7" s="24">
        <v>113.31</v>
      </c>
      <c r="AB7" s="24">
        <v>108.38</v>
      </c>
      <c r="AC7" s="24">
        <v>120.82</v>
      </c>
      <c r="AD7" s="24">
        <v>101.77</v>
      </c>
      <c r="AE7" s="24">
        <v>101.91</v>
      </c>
      <c r="AF7" s="24">
        <v>103.09</v>
      </c>
      <c r="AG7" s="24">
        <v>102.11</v>
      </c>
      <c r="AH7" s="24">
        <v>101.91</v>
      </c>
      <c r="AI7" s="24">
        <v>103.61</v>
      </c>
      <c r="AJ7" s="24">
        <v>0</v>
      </c>
      <c r="AK7" s="24">
        <v>0</v>
      </c>
      <c r="AL7" s="24">
        <v>0</v>
      </c>
      <c r="AM7" s="24">
        <v>0</v>
      </c>
      <c r="AN7" s="24">
        <v>0</v>
      </c>
      <c r="AO7" s="24">
        <v>227.4</v>
      </c>
      <c r="AP7" s="24">
        <v>127.98</v>
      </c>
      <c r="AQ7" s="24">
        <v>101.24</v>
      </c>
      <c r="AR7" s="24">
        <v>124.9</v>
      </c>
      <c r="AS7" s="24">
        <v>124.8</v>
      </c>
      <c r="AT7" s="24">
        <v>133.62</v>
      </c>
      <c r="AU7" s="24">
        <v>142.04</v>
      </c>
      <c r="AV7" s="24">
        <v>166.86</v>
      </c>
      <c r="AW7" s="24">
        <v>188.49</v>
      </c>
      <c r="AX7" s="24">
        <v>199.59</v>
      </c>
      <c r="AY7" s="24">
        <v>312.7</v>
      </c>
      <c r="AZ7" s="24">
        <v>29.54</v>
      </c>
      <c r="BA7" s="24">
        <v>44.14</v>
      </c>
      <c r="BB7" s="24">
        <v>37.24</v>
      </c>
      <c r="BC7" s="24">
        <v>33.58</v>
      </c>
      <c r="BD7" s="24">
        <v>35.42</v>
      </c>
      <c r="BE7" s="24">
        <v>36.94</v>
      </c>
      <c r="BF7" s="24">
        <v>8.19</v>
      </c>
      <c r="BG7" s="24">
        <v>9.25</v>
      </c>
      <c r="BH7" s="24">
        <v>8.2100000000000009</v>
      </c>
      <c r="BI7" s="24">
        <v>8.2899999999999991</v>
      </c>
      <c r="BJ7" s="24">
        <v>6.38</v>
      </c>
      <c r="BK7" s="24">
        <v>789.46</v>
      </c>
      <c r="BL7" s="24">
        <v>654.71</v>
      </c>
      <c r="BM7" s="24">
        <v>783.8</v>
      </c>
      <c r="BN7" s="24">
        <v>778.81</v>
      </c>
      <c r="BO7" s="24">
        <v>718.49</v>
      </c>
      <c r="BP7" s="24">
        <v>809.19</v>
      </c>
      <c r="BQ7" s="24">
        <v>61.21</v>
      </c>
      <c r="BR7" s="24">
        <v>72.27</v>
      </c>
      <c r="BS7" s="24">
        <v>71.97</v>
      </c>
      <c r="BT7" s="24">
        <v>45.42</v>
      </c>
      <c r="BU7" s="24">
        <v>49.25</v>
      </c>
      <c r="BV7" s="24">
        <v>57.77</v>
      </c>
      <c r="BW7" s="24">
        <v>65.37</v>
      </c>
      <c r="BX7" s="24">
        <v>68.11</v>
      </c>
      <c r="BY7" s="24">
        <v>67.23</v>
      </c>
      <c r="BZ7" s="24">
        <v>61.82</v>
      </c>
      <c r="CA7" s="24">
        <v>57.02</v>
      </c>
      <c r="CB7" s="24">
        <v>137.68</v>
      </c>
      <c r="CC7" s="24">
        <v>129.4</v>
      </c>
      <c r="CD7" s="24">
        <v>114.57</v>
      </c>
      <c r="CE7" s="24">
        <v>152.38</v>
      </c>
      <c r="CF7" s="24">
        <v>136.34</v>
      </c>
      <c r="CG7" s="24">
        <v>274.35000000000002</v>
      </c>
      <c r="CH7" s="24">
        <v>228.99</v>
      </c>
      <c r="CI7" s="24">
        <v>222.41</v>
      </c>
      <c r="CJ7" s="24">
        <v>228.21</v>
      </c>
      <c r="CK7" s="24">
        <v>246.9</v>
      </c>
      <c r="CL7" s="24">
        <v>273.68</v>
      </c>
      <c r="CM7" s="24">
        <v>71.97</v>
      </c>
      <c r="CN7" s="24">
        <v>67.05</v>
      </c>
      <c r="CO7" s="24">
        <v>59.25</v>
      </c>
      <c r="CP7" s="24">
        <v>86.71</v>
      </c>
      <c r="CQ7" s="24">
        <v>88.44</v>
      </c>
      <c r="CR7" s="24">
        <v>50.68</v>
      </c>
      <c r="CS7" s="24">
        <v>54.06</v>
      </c>
      <c r="CT7" s="24">
        <v>55.26</v>
      </c>
      <c r="CU7" s="24">
        <v>54.54</v>
      </c>
      <c r="CV7" s="24">
        <v>52.9</v>
      </c>
      <c r="CW7" s="24">
        <v>52.55</v>
      </c>
      <c r="CX7" s="24">
        <v>99.87</v>
      </c>
      <c r="CY7" s="24">
        <v>100</v>
      </c>
      <c r="CZ7" s="24">
        <v>100</v>
      </c>
      <c r="DA7" s="24">
        <v>100</v>
      </c>
      <c r="DB7" s="24">
        <v>100</v>
      </c>
      <c r="DC7" s="24">
        <v>84.86</v>
      </c>
      <c r="DD7" s="24">
        <v>90.11</v>
      </c>
      <c r="DE7" s="24">
        <v>90.52</v>
      </c>
      <c r="DF7" s="24">
        <v>90.3</v>
      </c>
      <c r="DG7" s="24">
        <v>90.3</v>
      </c>
      <c r="DH7" s="24">
        <v>87.3</v>
      </c>
      <c r="DI7" s="24">
        <v>4.1500000000000004</v>
      </c>
      <c r="DJ7" s="24">
        <v>8.2100000000000009</v>
      </c>
      <c r="DK7" s="24">
        <v>12.23</v>
      </c>
      <c r="DL7" s="24">
        <v>19.64</v>
      </c>
      <c r="DM7" s="24">
        <v>25.9</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2024-02-08T00:40:26Z</cp:lastPrinted>
  <dcterms:created xsi:type="dcterms:W3CDTF">2023-12-12T01:03:01Z</dcterms:created>
  <dcterms:modified xsi:type="dcterms:W3CDTF">2024-02-08T00:40:27Z</dcterms:modified>
  <cp:category/>
</cp:coreProperties>
</file>