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下水道係\決算統計他（市町振興課）\県調査（県市町振興課）\H27　公営企業に係る「経比較分析表」の分析等について\提出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<sst xmlns="http://schemas.openxmlformats.org/spreadsheetml/2006/main" count="221" uniqueCount="111">
  <si>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</si>
  <si>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</si>
  <si>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</si>
  <si>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</si>
  <si>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</si>
  <si>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</si>
  <si>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</si>
  <si>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</si>
  <si>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</si>
  <si>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</si>
  <si>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</si>
  <si>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</si>
  <si>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</si>
  <si>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</si>
  <si>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</si>
  <si>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</si>
  <si>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</si>
  <si>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</si>
  <si>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</si>
  <si>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</si>
  <si>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</si>
  <si>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</si>
  <si>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</si>
  <si>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</si>
  <si>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</si>
  <si>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</si>
  <si>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</si>
  <si>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</si>
  <si>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</si>
  <si>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</si>
  <si>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</si>
  <si>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</si>
  <si>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</si>
  <si>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</si>
  <si>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</si>
  <si>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</si>
  <si>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</si>
  <si>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</si>
  <si>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</si>
  <si>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</si>
  <si>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</si>
  <si>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</si>
  <si>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</si>
  <si>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</si>
  <si>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</si>
  <si>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</si>
  <si>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</si>
  <si>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</si>
  <si>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</si>
  <si>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</si>
  <si>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</si>
  <si>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</si>
  <si>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</si>
  <si>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</si>
  <si>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</si>
  <si>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</si>
  <si>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</si>
  <si>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</si>
  <si>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</si>
  <si>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</si>
  <si>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</si>
  <si>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</si>
  <si>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</si>
  <si>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</si>
  <si>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</si>
  <si>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</si>
  <si>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</si>
  <si>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</si>
  <si>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</si>
  <si>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</si>
  <si>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</si>
  <si>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</si>
  <si>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</si>
  <si>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</si>
  <si>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</si>
  <si>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</si>
  <si>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</si>
  <si>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</si>
  <si>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</si>
  <si>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</si>
  <si>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</si>
  <si>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</si>
  <si>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</si>
  <si>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</si>
  <si>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</si>
  <si>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</si>
  <si>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</si>
  <si>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</si>
  <si>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</si>
  <si>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</si>
  <si>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</si>
  <si>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</si>
  <si>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</si>
  <si>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</si>
  <si>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</si>
  <si>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</si>
  <si>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</si>
  <si>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</si>
  <si>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</si>
  <si>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</si>
  <si>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</si>
  <si>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</si>
  <si>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</si>
  <si>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</si>
  <si>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</si>
  <si>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</si>
  <si>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</si>
  <si>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</si>
  <si>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②管渠老朽化率および③管渠改善率については、現在法適化移行事務で固定資産調査を行っているところであるが、法適化後に優先度、重要度等を踏まえた計画的な更新計画の策定および実施が求められる。</t>
    <rPh sb="2" eb="4">
      <t>ユウケイ</t>
    </rPh>
    <rPh sb="4" eb="6">
      <t>コテイ</t>
    </rPh>
    <rPh sb="6" eb="8">
      <t>シサン</t>
    </rPh>
    <rPh sb="8" eb="10">
      <t>ゲンカ</t>
    </rPh>
    <rPh sb="10" eb="12">
      <t>ショウキャク</t>
    </rPh>
    <rPh sb="12" eb="13">
      <t>リツ</t>
    </rPh>
    <rPh sb="15" eb="17">
      <t>カンキョ</t>
    </rPh>
    <rPh sb="17" eb="20">
      <t>ロウキュウカ</t>
    </rPh>
    <rPh sb="20" eb="21">
      <t>リツ</t>
    </rPh>
    <rPh sb="25" eb="27">
      <t>カンキョ</t>
    </rPh>
    <rPh sb="27" eb="29">
      <t>カイゼン</t>
    </rPh>
    <rPh sb="29" eb="30">
      <t>リツ</t>
    </rPh>
    <rPh sb="36" eb="38">
      <t>ゲンザイ</t>
    </rPh>
    <rPh sb="38" eb="39">
      <t>ホウ</t>
    </rPh>
    <rPh sb="39" eb="40">
      <t>テキ</t>
    </rPh>
    <rPh sb="40" eb="41">
      <t>カ</t>
    </rPh>
    <rPh sb="41" eb="43">
      <t>イコウ</t>
    </rPh>
    <rPh sb="43" eb="45">
      <t>ジム</t>
    </rPh>
    <rPh sb="46" eb="48">
      <t>コテイ</t>
    </rPh>
    <rPh sb="48" eb="50">
      <t>シサン</t>
    </rPh>
    <rPh sb="50" eb="52">
      <t>チョウサ</t>
    </rPh>
    <rPh sb="53" eb="54">
      <t>オコナ</t>
    </rPh>
    <rPh sb="66" eb="67">
      <t>ホウ</t>
    </rPh>
    <rPh sb="67" eb="68">
      <t>テキ</t>
    </rPh>
    <rPh sb="68" eb="69">
      <t>カ</t>
    </rPh>
    <rPh sb="69" eb="70">
      <t>ゴ</t>
    </rPh>
    <rPh sb="71" eb="74">
      <t>ユウセンド</t>
    </rPh>
    <rPh sb="75" eb="78">
      <t>ジュウヨウド</t>
    </rPh>
    <rPh sb="78" eb="79">
      <t>トウ</t>
    </rPh>
    <rPh sb="80" eb="81">
      <t>フ</t>
    </rPh>
    <rPh sb="84" eb="87">
      <t>ケイカクテキ</t>
    </rPh>
    <rPh sb="88" eb="90">
      <t>コウシン</t>
    </rPh>
    <rPh sb="90" eb="92">
      <t>ケイカク</t>
    </rPh>
    <rPh sb="93" eb="95">
      <t>サクテイ</t>
    </rPh>
    <rPh sb="98" eb="100">
      <t>ジッシ</t>
    </rPh>
    <rPh sb="101" eb="102">
      <t>モト</t>
    </rPh>
    <phoneticPr fontId="4"/>
  </si>
  <si>
    <t>　本町の下水道事業は、平成３年度から供用開始を行い、平成27年度の工事をもって概ね面整備が完了することから、今後は建設から維持管理へと移行するため、地方公営企業法適用に向け資産把握等を行っており、適正な汚水処理負担に対応した料金水準についての検証とそれに基づく収支構造の構築が求められる。</t>
    <rPh sb="1" eb="3">
      <t>ホンチョウ</t>
    </rPh>
    <rPh sb="4" eb="7">
      <t>ゲスイドウ</t>
    </rPh>
    <rPh sb="7" eb="9">
      <t>ジギョウ</t>
    </rPh>
    <rPh sb="11" eb="13">
      <t>ヘイセイ</t>
    </rPh>
    <rPh sb="14" eb="15">
      <t>ネン</t>
    </rPh>
    <rPh sb="15" eb="16">
      <t>ド</t>
    </rPh>
    <rPh sb="18" eb="20">
      <t>キョウヨウ</t>
    </rPh>
    <rPh sb="20" eb="22">
      <t>カイシ</t>
    </rPh>
    <rPh sb="23" eb="24">
      <t>オコナ</t>
    </rPh>
    <rPh sb="26" eb="28">
      <t>ヘイセイ</t>
    </rPh>
    <rPh sb="30" eb="32">
      <t>ネンド</t>
    </rPh>
    <rPh sb="33" eb="35">
      <t>コウジ</t>
    </rPh>
    <rPh sb="39" eb="40">
      <t>オオム</t>
    </rPh>
    <rPh sb="41" eb="42">
      <t>メン</t>
    </rPh>
    <rPh sb="42" eb="44">
      <t>セイビ</t>
    </rPh>
    <rPh sb="45" eb="47">
      <t>カンリョウ</t>
    </rPh>
    <rPh sb="54" eb="56">
      <t>コンゴ</t>
    </rPh>
    <rPh sb="57" eb="59">
      <t>ケンセツ</t>
    </rPh>
    <rPh sb="61" eb="63">
      <t>イジ</t>
    </rPh>
    <rPh sb="63" eb="65">
      <t>カンリ</t>
    </rPh>
    <rPh sb="67" eb="69">
      <t>イコウ</t>
    </rPh>
    <rPh sb="74" eb="76">
      <t>チホウ</t>
    </rPh>
    <rPh sb="76" eb="78">
      <t>コウエイ</t>
    </rPh>
    <rPh sb="78" eb="80">
      <t>キギョウ</t>
    </rPh>
    <rPh sb="80" eb="81">
      <t>ホウ</t>
    </rPh>
    <rPh sb="81" eb="83">
      <t>テキヨウ</t>
    </rPh>
    <rPh sb="84" eb="85">
      <t>ム</t>
    </rPh>
    <rPh sb="86" eb="88">
      <t>シサン</t>
    </rPh>
    <rPh sb="88" eb="90">
      <t>ハアク</t>
    </rPh>
    <rPh sb="90" eb="91">
      <t>トウ</t>
    </rPh>
    <rPh sb="92" eb="93">
      <t>オコナ</t>
    </rPh>
    <rPh sb="98" eb="100">
      <t>テキセイ</t>
    </rPh>
    <rPh sb="101" eb="103">
      <t>オスイ</t>
    </rPh>
    <rPh sb="103" eb="105">
      <t>ショリ</t>
    </rPh>
    <rPh sb="105" eb="107">
      <t>フタン</t>
    </rPh>
    <rPh sb="108" eb="110">
      <t>タイオウ</t>
    </rPh>
    <rPh sb="112" eb="114">
      <t>リョウキン</t>
    </rPh>
    <rPh sb="114" eb="116">
      <t>スイジュン</t>
    </rPh>
    <rPh sb="121" eb="123">
      <t>ケンショウ</t>
    </rPh>
    <rPh sb="127" eb="128">
      <t>モト</t>
    </rPh>
    <rPh sb="130" eb="132">
      <t>シュウシ</t>
    </rPh>
    <rPh sb="132" eb="134">
      <t>コウゾウ</t>
    </rPh>
    <rPh sb="135" eb="137">
      <t>コウチク</t>
    </rPh>
    <rPh sb="138" eb="139">
      <t>モト</t>
    </rPh>
    <phoneticPr fontId="4"/>
  </si>
  <si>
    <t>　①収益的収支比率は100％未満であるが、地方債償還のピーク（平成29年度）が過ぎると、今後改善が見込まれる。
　②累積欠損金比率および③流動比率については、平成29年度から法適用後に表記予定である。
　④企業債残高対事業規模比率については、水洗化率が高い値となっており規模に見合った投資となっている。
　⑤経費回収率については、類似団体の平均値より高い数値であることから適正であると認識している。
　⑥汚水処理原価については、流域での処理を行っていることから、コストの抑制と共に接続率の向上もあり、平均値より低い値となっている。
　⑦施設の使用率については、接続率が高いこともあり高水準であるが、今後は不明水対策も行わなければならない。
　⑧水洗化率については、高水準であるが今後もさらに向上に努めたい。</t>
    <rPh sb="2" eb="5">
      <t>シュウエキテキ</t>
    </rPh>
    <rPh sb="5" eb="7">
      <t>シュウシ</t>
    </rPh>
    <rPh sb="7" eb="9">
      <t>ヒリツ</t>
    </rPh>
    <rPh sb="14" eb="16">
      <t>ミマン</t>
    </rPh>
    <rPh sb="21" eb="24">
      <t>チホウサイ</t>
    </rPh>
    <rPh sb="24" eb="26">
      <t>ショウカン</t>
    </rPh>
    <rPh sb="31" eb="33">
      <t>ヘイセイ</t>
    </rPh>
    <rPh sb="35" eb="36">
      <t>ネン</t>
    </rPh>
    <rPh sb="36" eb="37">
      <t>ド</t>
    </rPh>
    <rPh sb="39" eb="40">
      <t>ス</t>
    </rPh>
    <rPh sb="44" eb="46">
      <t>コンゴ</t>
    </rPh>
    <rPh sb="46" eb="48">
      <t>カイゼン</t>
    </rPh>
    <rPh sb="49" eb="51">
      <t>ミコ</t>
    </rPh>
    <rPh sb="165" eb="167">
      <t>ルイジ</t>
    </rPh>
    <rPh sb="167" eb="169">
      <t>ダンタイ</t>
    </rPh>
    <rPh sb="170" eb="172">
      <t>ヘイキン</t>
    </rPh>
    <rPh sb="172" eb="173">
      <t>チ</t>
    </rPh>
    <rPh sb="175" eb="176">
      <t>タカ</t>
    </rPh>
    <rPh sb="177" eb="179">
      <t>スウチ</t>
    </rPh>
    <rPh sb="186" eb="188">
      <t>テキセイ</t>
    </rPh>
    <rPh sb="192" eb="194">
      <t>ニンシキ</t>
    </rPh>
    <rPh sb="202" eb="204">
      <t>オスイ</t>
    </rPh>
    <rPh sb="204" eb="206">
      <t>ショリ</t>
    </rPh>
    <rPh sb="206" eb="208">
      <t>ゲンカ</t>
    </rPh>
    <rPh sb="214" eb="216">
      <t>リュウイキ</t>
    </rPh>
    <rPh sb="218" eb="220">
      <t>ショリ</t>
    </rPh>
    <rPh sb="221" eb="222">
      <t>オコナ</t>
    </rPh>
    <rPh sb="235" eb="237">
      <t>ヨクセイ</t>
    </rPh>
    <rPh sb="238" eb="239">
      <t>トモ</t>
    </rPh>
    <rPh sb="240" eb="242">
      <t>セツゾク</t>
    </rPh>
    <rPh sb="242" eb="243">
      <t>リツ</t>
    </rPh>
    <rPh sb="244" eb="246">
      <t>コウジョウ</t>
    </rPh>
    <rPh sb="250" eb="253">
      <t>ヘイキンチ</t>
    </rPh>
    <rPh sb="255" eb="256">
      <t>ヒク</t>
    </rPh>
    <rPh sb="257" eb="258">
      <t>アタイ</t>
    </rPh>
    <rPh sb="268" eb="270">
      <t>シセツ</t>
    </rPh>
    <rPh sb="271" eb="273">
      <t>シヨウ</t>
    </rPh>
    <rPh sb="273" eb="274">
      <t>リツ</t>
    </rPh>
    <rPh sb="280" eb="282">
      <t>セツゾク</t>
    </rPh>
    <rPh sb="282" eb="283">
      <t>リツ</t>
    </rPh>
    <rPh sb="284" eb="285">
      <t>タカ</t>
    </rPh>
    <rPh sb="291" eb="294">
      <t>コウスイジュン</t>
    </rPh>
    <rPh sb="299" eb="301">
      <t>コンゴ</t>
    </rPh>
    <rPh sb="302" eb="304">
      <t>フメイ</t>
    </rPh>
    <rPh sb="304" eb="305">
      <t>スイ</t>
    </rPh>
    <rPh sb="305" eb="307">
      <t>タイサク</t>
    </rPh>
    <rPh sb="308" eb="309">
      <t>オコナ</t>
    </rPh>
    <rPh sb="322" eb="325">
      <t>スイセンカ</t>
    </rPh>
    <rPh sb="325" eb="326">
      <t>リツ</t>
    </rPh>
    <rPh sb="332" eb="335">
      <t>コウスイジュン</t>
    </rPh>
    <rPh sb="339" eb="341">
      <t>コンゴ</t>
    </rPh>
    <rPh sb="345" eb="347">
      <t>コウジョウ</t>
    </rPh>
    <rPh sb="348" eb="34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</si>
</sst>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460456"/>
        <c:axId val="19746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97460456"/>
        <c:axId val="197460848"/>
      </c:lineChart>
      <c:dateAx>
        <c:axId val="197460456"/>
        <c:scaling>
          <c:orientation val="minMax"/>
        </c:scaling>
        <c:delete val="1"/>
        <c:axPos val="b"/>
        <c:numFmt formatCode="ge" sourceLinked="1"/>
        <c:majorTickMark val="none"/>
        <c:minorTickMark val="none"/>
        <c:tickLblPos val="none"/>
        <c:crossAx val="197460848"/>
        <c:crosses val="autoZero"/>
        <c:auto val="1"/>
        <c:lblOffset val="100"/>
        <c:baseTimeUnit val="years"/>
      </c:dateAx>
      <c:valAx>
        <c:axId val="19746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6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c:v>
                </c:pt>
                <c:pt idx="1">
                  <c:v>86.44</c:v>
                </c:pt>
                <c:pt idx="2">
                  <c:v>86.95</c:v>
                </c:pt>
                <c:pt idx="3">
                  <c:v>87.99</c:v>
                </c:pt>
                <c:pt idx="4">
                  <c:v>97.31</c:v>
                </c:pt>
              </c:numCache>
            </c:numRef>
          </c:val>
        </c:ser>
        <c:dLbls>
          <c:showLegendKey val="0"/>
          <c:showVal val="0"/>
          <c:showCatName val="0"/>
          <c:showSerName val="0"/>
          <c:showPercent val="0"/>
          <c:showBubbleSize val="0"/>
        </c:dLbls>
        <c:gapWidth val="150"/>
        <c:axId val="259233368"/>
        <c:axId val="2592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72.23</c:v>
                </c:pt>
                <c:pt idx="1">
                  <c:v>71.680000000000007</c:v>
                </c:pt>
                <c:pt idx="2">
                  <c:v>64.27</c:v>
                </c:pt>
                <c:pt idx="3">
                  <c:v>58.33</c:v>
                </c:pt>
                <c:pt idx="4">
                  <c:v>62.48</c:v>
                </c:pt>
              </c:numCache>
            </c:numRef>
          </c:val>
          <c:smooth val="0"/>
        </c:ser>
        <c:dLbls>
          <c:showLegendKey val="0"/>
          <c:showVal val="0"/>
          <c:showCatName val="0"/>
          <c:showSerName val="0"/>
          <c:showPercent val="0"/>
          <c:showBubbleSize val="0"/>
        </c:dLbls>
        <c:marker val="1"/>
        <c:smooth val="0"/>
        <c:axId val="259233368"/>
        <c:axId val="259233760"/>
      </c:lineChart>
      <c:dateAx>
        <c:axId val="259233368"/>
        <c:scaling>
          <c:orientation val="minMax"/>
        </c:scaling>
        <c:delete val="1"/>
        <c:axPos val="b"/>
        <c:numFmt formatCode="ge" sourceLinked="1"/>
        <c:majorTickMark val="none"/>
        <c:minorTickMark val="none"/>
        <c:tickLblPos val="none"/>
        <c:crossAx val="259233760"/>
        <c:crosses val="autoZero"/>
        <c:auto val="1"/>
        <c:lblOffset val="100"/>
        <c:baseTimeUnit val="years"/>
      </c:dateAx>
      <c:valAx>
        <c:axId val="2592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85.63</c:v>
                </c:pt>
                <c:pt idx="1">
                  <c:v>85.99</c:v>
                </c:pt>
                <c:pt idx="2">
                  <c:v>87.99</c:v>
                </c:pt>
                <c:pt idx="3">
                  <c:v>88.42</c:v>
                </c:pt>
                <c:pt idx="4">
                  <c:v>88.6</c:v>
                </c:pt>
              </c:numCache>
            </c:numRef>
          </c:val>
        </c:ser>
        <c:dLbls>
          <c:showLegendKey val="0"/>
          <c:showVal val="0"/>
          <c:showCatName val="0"/>
          <c:showSerName val="0"/>
          <c:showPercent val="0"/>
          <c:showBubbleSize val="0"/>
        </c:dLbls>
        <c:gapWidth val="150"/>
        <c:axId val="259380824"/>
        <c:axId val="2593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59380824"/>
        <c:axId val="259381216"/>
      </c:lineChart>
      <c:dateAx>
        <c:axId val="259380824"/>
        <c:scaling>
          <c:orientation val="minMax"/>
        </c:scaling>
        <c:delete val="1"/>
        <c:axPos val="b"/>
        <c:numFmt formatCode="ge" sourceLinked="1"/>
        <c:majorTickMark val="none"/>
        <c:minorTickMark val="none"/>
        <c:tickLblPos val="none"/>
        <c:crossAx val="259381216"/>
        <c:crosses val="autoZero"/>
        <c:auto val="1"/>
        <c:lblOffset val="100"/>
        <c:baseTimeUnit val="years"/>
      </c:dateAx>
      <c:valAx>
        <c:axId val="2593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8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69.53</c:v>
                </c:pt>
                <c:pt idx="1">
                  <c:v>65.91</c:v>
                </c:pt>
                <c:pt idx="2">
                  <c:v>76.27</c:v>
                </c:pt>
                <c:pt idx="3">
                  <c:v>73.41</c:v>
                </c:pt>
                <c:pt idx="4">
                  <c:v>73.72</c:v>
                </c:pt>
              </c:numCache>
            </c:numRef>
          </c:val>
        </c:ser>
        <c:dLbls>
          <c:showLegendKey val="0"/>
          <c:showVal val="0"/>
          <c:showCatName val="0"/>
          <c:showSerName val="0"/>
          <c:showPercent val="0"/>
          <c:showBubbleSize val="0"/>
        </c:dLbls>
        <c:gapWidth val="150"/>
        <c:axId val="197462024"/>
        <c:axId val="19746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462024"/>
        <c:axId val="197462416"/>
      </c:lineChart>
      <c:dateAx>
        <c:axId val="197462024"/>
        <c:scaling>
          <c:orientation val="minMax"/>
        </c:scaling>
        <c:delete val="1"/>
        <c:axPos val="b"/>
        <c:numFmt formatCode="ge" sourceLinked="1"/>
        <c:majorTickMark val="none"/>
        <c:minorTickMark val="none"/>
        <c:tickLblPos val="none"/>
        <c:crossAx val="197462416"/>
        <c:crosses val="autoZero"/>
        <c:auto val="1"/>
        <c:lblOffset val="100"/>
        <c:baseTimeUnit val="years"/>
      </c:dateAx>
      <c:valAx>
        <c:axId val="19746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6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914000"/>
        <c:axId val="25891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914000"/>
        <c:axId val="258914392"/>
      </c:lineChart>
      <c:dateAx>
        <c:axId val="258914000"/>
        <c:scaling>
          <c:orientation val="minMax"/>
        </c:scaling>
        <c:delete val="1"/>
        <c:axPos val="b"/>
        <c:numFmt formatCode="ge" sourceLinked="1"/>
        <c:majorTickMark val="none"/>
        <c:minorTickMark val="none"/>
        <c:tickLblPos val="none"/>
        <c:crossAx val="258914392"/>
        <c:crosses val="autoZero"/>
        <c:auto val="1"/>
        <c:lblOffset val="100"/>
        <c:baseTimeUnit val="years"/>
      </c:dateAx>
      <c:valAx>
        <c:axId val="25891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1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915568"/>
        <c:axId val="25891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915568"/>
        <c:axId val="258915960"/>
      </c:lineChart>
      <c:dateAx>
        <c:axId val="258915568"/>
        <c:scaling>
          <c:orientation val="minMax"/>
        </c:scaling>
        <c:delete val="1"/>
        <c:axPos val="b"/>
        <c:numFmt formatCode="ge" sourceLinked="1"/>
        <c:majorTickMark val="none"/>
        <c:minorTickMark val="none"/>
        <c:tickLblPos val="none"/>
        <c:crossAx val="258915960"/>
        <c:crosses val="autoZero"/>
        <c:auto val="1"/>
        <c:lblOffset val="100"/>
        <c:baseTimeUnit val="years"/>
      </c:dateAx>
      <c:valAx>
        <c:axId val="25891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917136"/>
        <c:axId val="25891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917136"/>
        <c:axId val="258917528"/>
      </c:lineChart>
      <c:dateAx>
        <c:axId val="258917136"/>
        <c:scaling>
          <c:orientation val="minMax"/>
        </c:scaling>
        <c:delete val="1"/>
        <c:axPos val="b"/>
        <c:numFmt formatCode="ge" sourceLinked="1"/>
        <c:majorTickMark val="none"/>
        <c:minorTickMark val="none"/>
        <c:tickLblPos val="none"/>
        <c:crossAx val="258917528"/>
        <c:crosses val="autoZero"/>
        <c:auto val="1"/>
        <c:lblOffset val="100"/>
        <c:baseTimeUnit val="years"/>
      </c:dateAx>
      <c:valAx>
        <c:axId val="2589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44648"/>
        <c:axId val="25904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44648"/>
        <c:axId val="259045040"/>
      </c:lineChart>
      <c:dateAx>
        <c:axId val="259044648"/>
        <c:scaling>
          <c:orientation val="minMax"/>
        </c:scaling>
        <c:delete val="1"/>
        <c:axPos val="b"/>
        <c:numFmt formatCode="ge" sourceLinked="1"/>
        <c:majorTickMark val="none"/>
        <c:minorTickMark val="none"/>
        <c:tickLblPos val="none"/>
        <c:crossAx val="259045040"/>
        <c:crosses val="autoZero"/>
        <c:auto val="1"/>
        <c:lblOffset val="100"/>
        <c:baseTimeUnit val="years"/>
      </c:dateAx>
      <c:valAx>
        <c:axId val="2590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4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1724.44</c:v>
                </c:pt>
                <c:pt idx="1">
                  <c:v>885.41</c:v>
                </c:pt>
                <c:pt idx="2">
                  <c:v>887.51</c:v>
                </c:pt>
                <c:pt idx="3">
                  <c:v>805.07</c:v>
                </c:pt>
                <c:pt idx="4">
                  <c:v>1318.36</c:v>
                </c:pt>
              </c:numCache>
            </c:numRef>
          </c:val>
        </c:ser>
        <c:dLbls>
          <c:showLegendKey val="0"/>
          <c:showVal val="0"/>
          <c:showCatName val="0"/>
          <c:showSerName val="0"/>
          <c:showPercent val="0"/>
          <c:showBubbleSize val="0"/>
        </c:dLbls>
        <c:gapWidth val="150"/>
        <c:axId val="259045824"/>
        <c:axId val="25904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59045824"/>
        <c:axId val="259046216"/>
      </c:lineChart>
      <c:dateAx>
        <c:axId val="259045824"/>
        <c:scaling>
          <c:orientation val="minMax"/>
        </c:scaling>
        <c:delete val="1"/>
        <c:axPos val="b"/>
        <c:numFmt formatCode="ge" sourceLinked="1"/>
        <c:majorTickMark val="none"/>
        <c:minorTickMark val="none"/>
        <c:tickLblPos val="none"/>
        <c:crossAx val="259046216"/>
        <c:crosses val="autoZero"/>
        <c:auto val="1"/>
        <c:lblOffset val="100"/>
        <c:baseTimeUnit val="years"/>
      </c:dateAx>
      <c:valAx>
        <c:axId val="25904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66.58</c:v>
                </c:pt>
                <c:pt idx="1">
                  <c:v>78.27</c:v>
                </c:pt>
                <c:pt idx="2">
                  <c:v>81.28</c:v>
                </c:pt>
                <c:pt idx="3">
                  <c:v>80.510000000000005</c:v>
                </c:pt>
                <c:pt idx="4">
                  <c:v>80.28</c:v>
                </c:pt>
              </c:numCache>
            </c:numRef>
          </c:val>
        </c:ser>
        <c:dLbls>
          <c:showLegendKey val="0"/>
          <c:showVal val="0"/>
          <c:showCatName val="0"/>
          <c:showSerName val="0"/>
          <c:showPercent val="0"/>
          <c:showBubbleSize val="0"/>
        </c:dLbls>
        <c:gapWidth val="150"/>
        <c:axId val="259230232"/>
        <c:axId val="2592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59230232"/>
        <c:axId val="259230624"/>
      </c:lineChart>
      <c:dateAx>
        <c:axId val="259230232"/>
        <c:scaling>
          <c:orientation val="minMax"/>
        </c:scaling>
        <c:delete val="1"/>
        <c:axPos val="b"/>
        <c:numFmt formatCode="ge" sourceLinked="1"/>
        <c:majorTickMark val="none"/>
        <c:minorTickMark val="none"/>
        <c:tickLblPos val="none"/>
        <c:crossAx val="259230624"/>
        <c:crosses val="autoZero"/>
        <c:auto val="1"/>
        <c:lblOffset val="100"/>
        <c:baseTimeUnit val="years"/>
      </c:dateAx>
      <c:valAx>
        <c:axId val="2592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3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208.64</c:v>
                </c:pt>
                <c:pt idx="1">
                  <c:v>178.41</c:v>
                </c:pt>
                <c:pt idx="2">
                  <c:v>169.74</c:v>
                </c:pt>
                <c:pt idx="3">
                  <c:v>171.22</c:v>
                </c:pt>
                <c:pt idx="4">
                  <c:v>178.1</c:v>
                </c:pt>
              </c:numCache>
            </c:numRef>
          </c:val>
        </c:ser>
        <c:dLbls>
          <c:showLegendKey val="0"/>
          <c:showVal val="0"/>
          <c:showCatName val="0"/>
          <c:showSerName val="0"/>
          <c:showPercent val="0"/>
          <c:showBubbleSize val="0"/>
        </c:dLbls>
        <c:gapWidth val="150"/>
        <c:axId val="259231800"/>
        <c:axId val="2592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59231800"/>
        <c:axId val="259232192"/>
      </c:lineChart>
      <c:dateAx>
        <c:axId val="259231800"/>
        <c:scaling>
          <c:orientation val="minMax"/>
        </c:scaling>
        <c:delete val="1"/>
        <c:axPos val="b"/>
        <c:numFmt formatCode="ge" sourceLinked="1"/>
        <c:majorTickMark val="none"/>
        <c:minorTickMark val="none"/>
        <c:tickLblPos val="none"/>
        <c:crossAx val="259232192"/>
        <c:crosses val="autoZero"/>
        <c:auto val="1"/>
        <c:lblOffset val="100"/>
        <c:baseTimeUnit val="years"/>
      </c:dateAx>
      <c:valAx>
        <c:axId val="259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竜王町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12507</v>
      </c>
      <c r="AM8" s="47"/>
      <c r="AN8" s="47"/>
      <c r="AO8" s="47"/>
      <c r="AP8" s="47"/>
      <c r="AQ8" s="47"/>
      <c r="AR8" s="47"/>
      <c r="AS8" s="47"/>
      <c r="AT8" s="43">
        <f>データ!S6</f>
        <v>44.55</v>
      </c>
      <c r="AU8" s="43"/>
      <c r="AV8" s="43"/>
      <c r="AW8" s="43"/>
      <c r="AX8" s="43"/>
      <c r="AY8" s="43"/>
      <c r="AZ8" s="43"/>
      <c r="BA8" s="43"/>
      <c r="BB8" s="43">
        <f>データ!T6</f>
        <v>280.74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84.95</v>
      </c>
      <c r="Q10" s="43"/>
      <c r="R10" s="43"/>
      <c r="S10" s="43"/>
      <c r="T10" s="43"/>
      <c r="U10" s="43"/>
      <c r="V10" s="43"/>
      <c r="W10" s="43">
        <f>データ!P6</f>
        <v>93.55</v>
      </c>
      <c r="X10" s="43"/>
      <c r="Y10" s="43"/>
      <c r="Z10" s="43"/>
      <c r="AA10" s="43"/>
      <c r="AB10" s="43"/>
      <c r="AC10" s="43"/>
      <c r="AD10" s="47">
        <f>データ!Q6</f>
        <v>2619</v>
      </c>
      <c r="AE10" s="47"/>
      <c r="AF10" s="47"/>
      <c r="AG10" s="47"/>
      <c r="AH10" s="47"/>
      <c r="AI10" s="47"/>
      <c r="AJ10" s="47"/>
      <c r="AK10" s="2"/>
      <c r="AL10" s="47">
        <f>データ!U6</f>
        <v>10561</v>
      </c>
      <c r="AM10" s="47"/>
      <c r="AN10" s="47"/>
      <c r="AO10" s="47"/>
      <c r="AP10" s="47"/>
      <c r="AQ10" s="47"/>
      <c r="AR10" s="47"/>
      <c r="AS10" s="47"/>
      <c r="AT10" s="43">
        <f>データ!V6</f>
        <v>3.88</v>
      </c>
      <c r="AU10" s="43"/>
      <c r="AV10" s="43"/>
      <c r="AW10" s="43"/>
      <c r="AX10" s="43"/>
      <c r="AY10" s="43"/>
      <c r="AZ10" s="43"/>
      <c r="BA10" s="43"/>
      <c r="BB10" s="43">
        <f>データ!W6</f>
        <v>2721.91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253847</v>
      </c>
      <c r="D6" s="31">
        <f t="shared" si="3"/>
        <v>47</v>
      </c>
      <c r="E6" s="31">
        <f t="shared" si="3"/>
        <v>17</v>
      </c>
      <c r="F6" s="31">
        <f t="shared" si="3"/>
        <v>4</v>
      </c>
      <c r="G6" s="31">
        <f t="shared" si="3"/>
        <v>0</v>
      </c>
      <c r="H6" s="31" t="str">
        <f t="shared" si="3"/>
        <v>滋賀県　竜王町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84.95</v>
      </c>
      <c r="P6" s="32">
        <f t="shared" si="3"/>
        <v>93.55</v>
      </c>
      <c r="Q6" s="32">
        <f t="shared" si="3"/>
        <v>2619</v>
      </c>
      <c r="R6" s="32">
        <f t="shared" si="3"/>
        <v>12507</v>
      </c>
      <c r="S6" s="32">
        <f t="shared" si="3"/>
        <v>44.55</v>
      </c>
      <c r="T6" s="32">
        <f t="shared" si="3"/>
        <v>280.74</v>
      </c>
      <c r="U6" s="32">
        <f t="shared" si="3"/>
        <v>10561</v>
      </c>
      <c r="V6" s="32">
        <f t="shared" si="3"/>
        <v>3.88</v>
      </c>
      <c r="W6" s="32">
        <f t="shared" si="3"/>
        <v>2721.91</v>
      </c>
      <c r="X6" s="33">
        <f>IF(X7="",NA(),X7)</f>
        <v>69.53</v>
      </c>
      <c r="Y6" s="33">
        <f t="shared" ref="Y6:AG6" si="4">IF(Y7="",NA(),Y7)</f>
        <v>65.91</v>
      </c>
      <c r="Z6" s="33">
        <f t="shared" si="4"/>
        <v>76.27</v>
      </c>
      <c r="AA6" s="33">
        <f t="shared" si="4"/>
        <v>73.41</v>
      </c>
      <c r="AB6" s="33">
        <f t="shared" si="4"/>
        <v>73.72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1724.44</v>
      </c>
      <c r="BF6" s="33">
        <f t="shared" ref="BF6:BN6" si="7">IF(BF7="",NA(),BF7)</f>
        <v>885.41</v>
      </c>
      <c r="BG6" s="33">
        <f t="shared" si="7"/>
        <v>887.51</v>
      </c>
      <c r="BH6" s="33">
        <f t="shared" si="7"/>
        <v>805.07</v>
      </c>
      <c r="BI6" s="33">
        <f t="shared" si="7"/>
        <v>1318.36</v>
      </c>
      <c r="BJ6" s="33">
        <f t="shared" si="7"/>
        <v>1812.65</v>
      </c>
      <c r="BK6" s="33">
        <f t="shared" si="7"/>
        <v>1764.87</v>
      </c>
      <c r="BL6" s="33">
        <f t="shared" si="7"/>
        <v>1622.51</v>
      </c>
      <c r="BM6" s="33">
        <f t="shared" si="7"/>
        <v>1569.13</v>
      </c>
      <c r="BN6" s="33">
        <f t="shared" si="7"/>
        <v>1436</v>
      </c>
      <c r="BO6" s="32" t="str">
        <f>IF(BO7="","",IF(BO7="-","【-】","【"&amp;SUBSTITUTE(TEXT(BO7,"#,##0.00"),"-","△")&amp;"】"))</f>
        <v>【1,479.31】</v>
      </c>
      <c r="BP6" s="33">
        <f>IF(BP7="",NA(),BP7)</f>
        <v>66.58</v>
      </c>
      <c r="BQ6" s="33">
        <f t="shared" ref="BQ6:BY6" si="8">IF(BQ7="",NA(),BQ7)</f>
        <v>78.27</v>
      </c>
      <c r="BR6" s="33">
        <f t="shared" si="8"/>
        <v>81.28</v>
      </c>
      <c r="BS6" s="33">
        <f t="shared" si="8"/>
        <v>80.510000000000005</v>
      </c>
      <c r="BT6" s="33">
        <f t="shared" si="8"/>
        <v>80.28</v>
      </c>
      <c r="BU6" s="33">
        <f t="shared" si="8"/>
        <v>59.35</v>
      </c>
      <c r="BV6" s="33">
        <f t="shared" si="8"/>
        <v>60.75</v>
      </c>
      <c r="BW6" s="33">
        <f t="shared" si="8"/>
        <v>62.83</v>
      </c>
      <c r="BX6" s="33">
        <f t="shared" si="8"/>
        <v>64.63</v>
      </c>
      <c r="BY6" s="33">
        <f t="shared" si="8"/>
        <v>66.56</v>
      </c>
      <c r="BZ6" s="32" t="str">
        <f>IF(BZ7="","",IF(BZ7="-","【-】","【"&amp;SUBSTITUTE(TEXT(BZ7,"#,##0.00"),"-","△")&amp;"】"))</f>
        <v>【63.50】</v>
      </c>
      <c r="CA6" s="33">
        <f>IF(CA7="",NA(),CA7)</f>
        <v>208.64</v>
      </c>
      <c r="CB6" s="33">
        <f t="shared" ref="CB6:CJ6" si="9">IF(CB7="",NA(),CB7)</f>
        <v>178.41</v>
      </c>
      <c r="CC6" s="33">
        <f t="shared" si="9"/>
        <v>169.74</v>
      </c>
      <c r="CD6" s="33">
        <f t="shared" si="9"/>
        <v>171.22</v>
      </c>
      <c r="CE6" s="33">
        <f t="shared" si="9"/>
        <v>178.1</v>
      </c>
      <c r="CF6" s="33">
        <f t="shared" si="9"/>
        <v>260.48</v>
      </c>
      <c r="CG6" s="33">
        <f t="shared" si="9"/>
        <v>256</v>
      </c>
      <c r="CH6" s="33">
        <f t="shared" si="9"/>
        <v>250.43</v>
      </c>
      <c r="CI6" s="33">
        <f t="shared" si="9"/>
        <v>245.75</v>
      </c>
      <c r="CJ6" s="33">
        <f t="shared" si="9"/>
        <v>244.29</v>
      </c>
      <c r="CK6" s="32" t="str">
        <f>IF(CK7="","",IF(CK7="-","【-】","【"&amp;SUBSTITUTE(TEXT(CK7,"#,##0.00"),"-","△")&amp;"】"))</f>
        <v>【253.12】</v>
      </c>
      <c r="CL6" s="33">
        <f>IF(CL7="",NA(),CL7)</f>
        <v>94.6</v>
      </c>
      <c r="CM6" s="33">
        <f t="shared" ref="CM6:CU6" si="10">IF(CM7="",NA(),CM7)</f>
        <v>86.44</v>
      </c>
      <c r="CN6" s="33">
        <f t="shared" si="10"/>
        <v>86.95</v>
      </c>
      <c r="CO6" s="33">
        <f t="shared" si="10"/>
        <v>87.99</v>
      </c>
      <c r="CP6" s="33">
        <f t="shared" si="10"/>
        <v>97.31</v>
      </c>
      <c r="CQ6" s="33">
        <f t="shared" si="10"/>
        <v>72.23</v>
      </c>
      <c r="CR6" s="33">
        <f t="shared" si="10"/>
        <v>71.680000000000007</v>
      </c>
      <c r="CS6" s="33">
        <f t="shared" si="10"/>
        <v>64.27</v>
      </c>
      <c r="CT6" s="33">
        <f t="shared" si="10"/>
        <v>58.33</v>
      </c>
      <c r="CU6" s="33">
        <f t="shared" si="10"/>
        <v>62.48</v>
      </c>
      <c r="CV6" s="32" t="str">
        <f>IF(CV7="","",IF(CV7="-","【-】","【"&amp;SUBSTITUTE(TEXT(CV7,"#,##0.00"),"-","△")&amp;"】"))</f>
        <v>【62.68】</v>
      </c>
      <c r="CW6" s="33">
        <f>IF(CW7="",NA(),CW7)</f>
        <v>85.63</v>
      </c>
      <c r="CX6" s="33">
        <f t="shared" ref="CX6:DF6" si="11">IF(CX7="",NA(),CX7)</f>
        <v>85.99</v>
      </c>
      <c r="CY6" s="33">
        <f t="shared" si="11"/>
        <v>87.99</v>
      </c>
      <c r="CZ6" s="33">
        <f t="shared" si="11"/>
        <v>88.42</v>
      </c>
      <c r="DA6" s="33">
        <f t="shared" si="11"/>
        <v>88.6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253847</v>
      </c>
      <c r="D7" s="35">
        <v>47</v>
      </c>
      <c r="E7" s="35">
        <v>17</v>
      </c>
      <c r="F7" s="35">
        <v>4</v>
      </c>
      <c r="G7" s="35">
        <v>0</v>
      </c>
      <c r="H7" s="35" t="s">
        <v>96</v>
      </c>
      <c r="I7" s="35" t="s">
        <v>97</v>
      </c>
      <c r="J7" s="35" t="s">
        <v>98</v>
      </c>
      <c r="K7" s="35" t="s">
        <v>99</v>
      </c>
      <c r="L7" s="35" t="s">
        <v>100</v>
      </c>
      <c r="M7" s="36" t="s">
        <v>101</v>
      </c>
      <c r="N7" s="36" t="s">
        <v>102</v>
      </c>
      <c r="O7" s="36">
        <v>84.95</v>
      </c>
      <c r="P7" s="36">
        <v>93.55</v>
      </c>
      <c r="Q7" s="36">
        <v>2619</v>
      </c>
      <c r="R7" s="36">
        <v>12507</v>
      </c>
      <c r="S7" s="36">
        <v>44.55</v>
      </c>
      <c r="T7" s="36">
        <v>280.74</v>
      </c>
      <c r="U7" s="36">
        <v>10561</v>
      </c>
      <c r="V7" s="36">
        <v>3.88</v>
      </c>
      <c r="W7" s="36">
        <v>2721.91</v>
      </c>
      <c r="X7" s="36">
        <v>69.53</v>
      </c>
      <c r="Y7" s="36">
        <v>65.91</v>
      </c>
      <c r="Z7" s="36">
        <v>76.27</v>
      </c>
      <c r="AA7" s="36">
        <v>73.41</v>
      </c>
      <c r="AB7" s="36">
        <v>73.72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1724.44</v>
      </c>
      <c r="BF7" s="36">
        <v>885.41</v>
      </c>
      <c r="BG7" s="36">
        <v>887.51</v>
      </c>
      <c r="BH7" s="36">
        <v>805.07</v>
      </c>
      <c r="BI7" s="36">
        <v>1318.36</v>
      </c>
      <c r="BJ7" s="36">
        <v>1812.65</v>
      </c>
      <c r="BK7" s="36">
        <v>1764.87</v>
      </c>
      <c r="BL7" s="36">
        <v>1622.51</v>
      </c>
      <c r="BM7" s="36">
        <v>1569.13</v>
      </c>
      <c r="BN7" s="36">
        <v>1436</v>
      </c>
      <c r="BO7" s="36">
        <v>1479.31</v>
      </c>
      <c r="BP7" s="36">
        <v>66.58</v>
      </c>
      <c r="BQ7" s="36">
        <v>78.27</v>
      </c>
      <c r="BR7" s="36">
        <v>81.28</v>
      </c>
      <c r="BS7" s="36">
        <v>80.510000000000005</v>
      </c>
      <c r="BT7" s="36">
        <v>80.28</v>
      </c>
      <c r="BU7" s="36">
        <v>59.35</v>
      </c>
      <c r="BV7" s="36">
        <v>60.75</v>
      </c>
      <c r="BW7" s="36">
        <v>62.83</v>
      </c>
      <c r="BX7" s="36">
        <v>64.63</v>
      </c>
      <c r="BY7" s="36">
        <v>66.56</v>
      </c>
      <c r="BZ7" s="36">
        <v>63.5</v>
      </c>
      <c r="CA7" s="36">
        <v>208.64</v>
      </c>
      <c r="CB7" s="36">
        <v>178.41</v>
      </c>
      <c r="CC7" s="36">
        <v>169.74</v>
      </c>
      <c r="CD7" s="36">
        <v>171.22</v>
      </c>
      <c r="CE7" s="36">
        <v>178.1</v>
      </c>
      <c r="CF7" s="36">
        <v>260.48</v>
      </c>
      <c r="CG7" s="36">
        <v>256</v>
      </c>
      <c r="CH7" s="36">
        <v>250.43</v>
      </c>
      <c r="CI7" s="36">
        <v>245.75</v>
      </c>
      <c r="CJ7" s="36">
        <v>244.29</v>
      </c>
      <c r="CK7" s="36">
        <v>253.12</v>
      </c>
      <c r="CL7" s="36">
        <v>94.6</v>
      </c>
      <c r="CM7" s="36">
        <v>86.44</v>
      </c>
      <c r="CN7" s="36">
        <v>86.95</v>
      </c>
      <c r="CO7" s="36">
        <v>87.99</v>
      </c>
      <c r="CP7" s="36">
        <v>97.31</v>
      </c>
      <c r="CQ7" s="36">
        <v>72.23</v>
      </c>
      <c r="CR7" s="36">
        <v>71.680000000000007</v>
      </c>
      <c r="CS7" s="36">
        <v>64.27</v>
      </c>
      <c r="CT7" s="36">
        <v>58.33</v>
      </c>
      <c r="CU7" s="36">
        <v>62.48</v>
      </c>
      <c r="CV7" s="36">
        <v>62.68</v>
      </c>
      <c r="CW7" s="36">
        <v>85.63</v>
      </c>
      <c r="CX7" s="36">
        <v>85.99</v>
      </c>
      <c r="CY7" s="36">
        <v>87.99</v>
      </c>
      <c r="CZ7" s="36">
        <v>88.42</v>
      </c>
      <c r="DA7" s="36">
        <v>88.6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2016-02-24T01:46:14Z</cp:lastPrinted>
  <dcterms:created xsi:type="dcterms:W3CDTF">2016-01-14T10:51:28Z</dcterms:created>
  <dcterms:modified xsi:type="dcterms:W3CDTF">2016-02-24T01:46:21Z</dcterms:modified>
  <cp:category/>
</cp:coreProperties>
</file>